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570" windowWidth="14940" windowHeight="88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Источники!$F$23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Источники!$A$23</definedName>
    <definedName name="REND_1" localSheetId="1">Расходы!#REF!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45" i="1"/>
  <c r="E46"/>
  <c r="E43"/>
  <c r="E44"/>
  <c r="D43"/>
  <c r="D44"/>
  <c r="F46"/>
  <c r="E19" i="3"/>
  <c r="D13" i="2"/>
  <c r="E196"/>
  <c r="E195" s="1"/>
  <c r="E194" s="1"/>
  <c r="E193" s="1"/>
  <c r="E192" s="1"/>
  <c r="E16"/>
  <c r="D16"/>
  <c r="E177"/>
  <c r="D177"/>
  <c r="D15" s="1"/>
  <c r="D192"/>
  <c r="D193"/>
  <c r="D194"/>
  <c r="D195"/>
  <c r="E197"/>
  <c r="E198"/>
  <c r="D196"/>
  <c r="D197"/>
  <c r="D198"/>
  <c r="D202"/>
  <c r="D203"/>
  <c r="D204"/>
  <c r="E202"/>
  <c r="E203"/>
  <c r="E204"/>
  <c r="E200"/>
  <c r="E185"/>
  <c r="E186"/>
  <c r="E187"/>
  <c r="E188"/>
  <c r="E189"/>
  <c r="E190"/>
  <c r="D185"/>
  <c r="D186"/>
  <c r="D187"/>
  <c r="D188"/>
  <c r="D189"/>
  <c r="D190"/>
  <c r="E173"/>
  <c r="E174"/>
  <c r="E175"/>
  <c r="D173"/>
  <c r="D174"/>
  <c r="D175"/>
  <c r="E164"/>
  <c r="E163" s="1"/>
  <c r="E162" s="1"/>
  <c r="E161" s="1"/>
  <c r="D164"/>
  <c r="D163" s="1"/>
  <c r="D162" s="1"/>
  <c r="D161" s="1"/>
  <c r="E165"/>
  <c r="D165"/>
  <c r="E166"/>
  <c r="D166"/>
  <c r="E167"/>
  <c r="D167"/>
  <c r="E169"/>
  <c r="E170"/>
  <c r="E171"/>
  <c r="D169"/>
  <c r="D170"/>
  <c r="D171"/>
  <c r="F176"/>
  <c r="F175"/>
  <c r="F174"/>
  <c r="F173"/>
  <c r="F178"/>
  <c r="F179"/>
  <c r="F180"/>
  <c r="E158"/>
  <c r="E157" s="1"/>
  <c r="E156" s="1"/>
  <c r="E155" s="1"/>
  <c r="E154" s="1"/>
  <c r="E153" s="1"/>
  <c r="E159"/>
  <c r="D159"/>
  <c r="D158" s="1"/>
  <c r="D157" s="1"/>
  <c r="D156" s="1"/>
  <c r="D155" s="1"/>
  <c r="D154" s="1"/>
  <c r="D153" s="1"/>
  <c r="E139"/>
  <c r="E138" s="1"/>
  <c r="E137" s="1"/>
  <c r="E136" s="1"/>
  <c r="E135" s="1"/>
  <c r="E134" s="1"/>
  <c r="D139"/>
  <c r="D138" s="1"/>
  <c r="D137" s="1"/>
  <c r="E143"/>
  <c r="E142" s="1"/>
  <c r="E141" s="1"/>
  <c r="D142"/>
  <c r="D141" s="1"/>
  <c r="D143"/>
  <c r="E147"/>
  <c r="E146" s="1"/>
  <c r="E145" s="1"/>
  <c r="D147"/>
  <c r="D146" s="1"/>
  <c r="D145" s="1"/>
  <c r="E132"/>
  <c r="E131" s="1"/>
  <c r="E130" s="1"/>
  <c r="E129" s="1"/>
  <c r="E128" s="1"/>
  <c r="E127" s="1"/>
  <c r="D132"/>
  <c r="D131" s="1"/>
  <c r="D130" s="1"/>
  <c r="D129" s="1"/>
  <c r="D128" s="1"/>
  <c r="D127" s="1"/>
  <c r="E115"/>
  <c r="E114" s="1"/>
  <c r="E113" s="1"/>
  <c r="E112" s="1"/>
  <c r="E111" s="1"/>
  <c r="E110" s="1"/>
  <c r="E109" s="1"/>
  <c r="D114"/>
  <c r="D113" s="1"/>
  <c r="D112" s="1"/>
  <c r="D111" s="1"/>
  <c r="D110" s="1"/>
  <c r="D109" s="1"/>
  <c r="D115"/>
  <c r="F125"/>
  <c r="F124"/>
  <c r="F123"/>
  <c r="F122"/>
  <c r="F121"/>
  <c r="D120"/>
  <c r="F120" s="1"/>
  <c r="D119"/>
  <c r="D118"/>
  <c r="F44" i="1" l="1"/>
  <c r="E15" i="2"/>
  <c r="E13" s="1"/>
  <c r="F177"/>
  <c r="F169"/>
  <c r="E126"/>
  <c r="D136"/>
  <c r="D135" s="1"/>
  <c r="D134" s="1"/>
  <c r="D126" s="1"/>
  <c r="F170"/>
  <c r="F171"/>
  <c r="F172"/>
  <c r="E107" l="1"/>
  <c r="E106" s="1"/>
  <c r="E105" s="1"/>
  <c r="E104" s="1"/>
  <c r="E103" s="1"/>
  <c r="E102" s="1"/>
  <c r="E94" s="1"/>
  <c r="D107"/>
  <c r="D106" s="1"/>
  <c r="D105" s="1"/>
  <c r="D104" s="1"/>
  <c r="D103" s="1"/>
  <c r="D102" s="1"/>
  <c r="E100"/>
  <c r="E99" s="1"/>
  <c r="E98" s="1"/>
  <c r="E97" s="1"/>
  <c r="E96" s="1"/>
  <c r="E95" s="1"/>
  <c r="D99"/>
  <c r="D98" s="1"/>
  <c r="D97" s="1"/>
  <c r="D96" s="1"/>
  <c r="D95" s="1"/>
  <c r="D100"/>
  <c r="E88"/>
  <c r="E87" s="1"/>
  <c r="D88"/>
  <c r="D87" s="1"/>
  <c r="E91"/>
  <c r="E92"/>
  <c r="D91"/>
  <c r="D92"/>
  <c r="F93"/>
  <c r="F92"/>
  <c r="F91"/>
  <c r="E76"/>
  <c r="E75" s="1"/>
  <c r="E80"/>
  <c r="E79" s="1"/>
  <c r="E78" s="1"/>
  <c r="D75"/>
  <c r="D74" s="1"/>
  <c r="D76"/>
  <c r="D80"/>
  <c r="D79" s="1"/>
  <c r="D78" s="1"/>
  <c r="F77"/>
  <c r="E70"/>
  <c r="E69" s="1"/>
  <c r="E68" s="1"/>
  <c r="E67" s="1"/>
  <c r="E66" s="1"/>
  <c r="F71"/>
  <c r="E64"/>
  <c r="E63" s="1"/>
  <c r="E62" s="1"/>
  <c r="D63"/>
  <c r="D62" s="1"/>
  <c r="D64"/>
  <c r="E60"/>
  <c r="E59" s="1"/>
  <c r="E58" s="1"/>
  <c r="E57" s="1"/>
  <c r="E51" s="1"/>
  <c r="D60"/>
  <c r="D59" s="1"/>
  <c r="D58" s="1"/>
  <c r="E47"/>
  <c r="E46" s="1"/>
  <c r="E45" s="1"/>
  <c r="E44" s="1"/>
  <c r="E43" s="1"/>
  <c r="D46"/>
  <c r="D45" s="1"/>
  <c r="D44" s="1"/>
  <c r="D43" s="1"/>
  <c r="D47"/>
  <c r="D40"/>
  <c r="D39" s="1"/>
  <c r="D38" s="1"/>
  <c r="D37" s="1"/>
  <c r="D36" s="1"/>
  <c r="D22"/>
  <c r="D21" s="1"/>
  <c r="D20" s="1"/>
  <c r="D27"/>
  <c r="D26" s="1"/>
  <c r="D28"/>
  <c r="E74" l="1"/>
  <c r="F75"/>
  <c r="F76"/>
  <c r="D86"/>
  <c r="D85" s="1"/>
  <c r="D84" s="1"/>
  <c r="D83" s="1"/>
  <c r="D82" s="1"/>
  <c r="E86"/>
  <c r="E85" s="1"/>
  <c r="E84" s="1"/>
  <c r="E83" s="1"/>
  <c r="E82" s="1"/>
  <c r="D94"/>
  <c r="D19"/>
  <c r="D18" s="1"/>
  <c r="D17" s="1"/>
  <c r="D57"/>
  <c r="D51" s="1"/>
  <c r="E73"/>
  <c r="E72" s="1"/>
  <c r="E42" s="1"/>
  <c r="D73"/>
  <c r="D72" s="1"/>
  <c r="D42" s="1"/>
  <c r="F74"/>
  <c r="E22"/>
  <c r="E21" s="1"/>
  <c r="E20" s="1"/>
  <c r="E28"/>
  <c r="E27" s="1"/>
  <c r="E26" s="1"/>
  <c r="E62" i="1"/>
  <c r="D62"/>
  <c r="E19" i="2" l="1"/>
  <c r="E18" s="1"/>
  <c r="E17" s="1"/>
  <c r="F40"/>
  <c r="F39" s="1"/>
  <c r="F38" s="1"/>
  <c r="F37" s="1"/>
  <c r="F36" s="1"/>
  <c r="F205" l="1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42"/>
  <c r="F43"/>
  <c r="F44"/>
  <c r="F45"/>
  <c r="F46"/>
  <c r="F47"/>
  <c r="F48"/>
  <c r="F49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2"/>
  <c r="F73"/>
  <c r="F78"/>
  <c r="F79"/>
  <c r="F80"/>
  <c r="F81"/>
  <c r="F82"/>
  <c r="F83"/>
  <c r="F84"/>
  <c r="F85"/>
  <c r="F86"/>
  <c r="F87"/>
  <c r="F88"/>
  <c r="F89"/>
  <c r="F90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15"/>
  <c r="F13"/>
  <c r="E52" i="1"/>
  <c r="E51" s="1"/>
  <c r="D52"/>
  <c r="D51" s="1"/>
  <c r="E60"/>
  <c r="E59" s="1"/>
  <c r="E57"/>
  <c r="E54" s="1"/>
  <c r="D57"/>
  <c r="D54" s="1"/>
  <c r="E41"/>
  <c r="E40" s="1"/>
  <c r="E39" s="1"/>
  <c r="E47"/>
  <c r="D41"/>
  <c r="E37"/>
  <c r="E35"/>
  <c r="E32"/>
  <c r="E29"/>
  <c r="E28" s="1"/>
  <c r="D37"/>
  <c r="D35"/>
  <c r="D32"/>
  <c r="D29"/>
  <c r="D28" s="1"/>
  <c r="E24"/>
  <c r="E23" s="1"/>
  <c r="D24"/>
  <c r="D23" s="1"/>
  <c r="E22" l="1"/>
  <c r="E50"/>
  <c r="E49" s="1"/>
  <c r="F41"/>
  <c r="D40"/>
  <c r="D34"/>
  <c r="D31" s="1"/>
  <c r="E34"/>
  <c r="E31" s="1"/>
  <c r="E20" l="1"/>
  <c r="D39"/>
  <c r="F39" s="1"/>
  <c r="F40"/>
  <c r="D22" l="1"/>
  <c r="D60"/>
  <c r="D59" s="1"/>
  <c r="D50" l="1"/>
  <c r="D49" s="1"/>
  <c r="D20" s="1"/>
  <c r="F47"/>
  <c r="F48"/>
  <c r="F43"/>
  <c r="F33"/>
  <c r="F35"/>
  <c r="F36"/>
  <c r="F38"/>
  <c r="F25"/>
  <c r="E26" i="3"/>
  <c r="E25" s="1"/>
  <c r="E24" s="1"/>
  <c r="D26"/>
  <c r="D25" s="1"/>
  <c r="D24" s="1"/>
  <c r="E22"/>
  <c r="E21" s="1"/>
  <c r="E20" s="1"/>
  <c r="D22"/>
  <c r="D21" s="1"/>
  <c r="D20" s="1"/>
  <c r="F19" s="1"/>
  <c r="F18"/>
  <c r="F12" s="1"/>
  <c r="E18"/>
  <c r="E12" s="1"/>
  <c r="D18"/>
  <c r="D12" s="1"/>
  <c r="F32" i="1" l="1"/>
  <c r="F24"/>
  <c r="F23" l="1"/>
  <c r="F37" l="1"/>
  <c r="F26"/>
  <c r="F27"/>
  <c r="F28"/>
  <c r="F29"/>
  <c r="F30"/>
  <c r="F42"/>
  <c r="F49"/>
  <c r="F50"/>
  <c r="F51"/>
  <c r="F52"/>
  <c r="F53"/>
  <c r="F54"/>
  <c r="F55"/>
  <c r="F56"/>
  <c r="F57"/>
  <c r="F58"/>
  <c r="F59"/>
  <c r="F60"/>
  <c r="F61"/>
  <c r="F34" l="1"/>
  <c r="F31" l="1"/>
  <c r="F20" l="1"/>
  <c r="F22"/>
  <c r="F62"/>
  <c r="F63"/>
  <c r="F117" i="2" l="1"/>
  <c r="E118"/>
  <c r="F118" s="1"/>
  <c r="E119"/>
  <c r="F119" s="1"/>
</calcChain>
</file>

<file path=xl/sharedStrings.xml><?xml version="1.0" encoding="utf-8"?>
<sst xmlns="http://schemas.openxmlformats.org/spreadsheetml/2006/main" count="870" uniqueCount="483">
  <si>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</si>
  <si>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</si>
  <si>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</si>
  <si>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</si>
  <si>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</si>
  <si>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01.01.2019</t>
  </si>
  <si>
    <t/>
  </si>
  <si>
    <t>951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</si>
  <si>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</si>
  <si>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</si>
  <si>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</si>
  <si>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</si>
  <si>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</si>
  <si>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</si>
  <si>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</si>
  <si>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Владимировского сельского поселения</t>
  </si>
  <si>
    <t>Единица измерения: руб.</t>
  </si>
  <si>
    <t>04227166</t>
  </si>
  <si>
    <t>60626410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</si>
  <si>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</si>
  <si>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</si>
  <si>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</si>
  <si>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</si>
  <si>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</si>
  <si>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</si>
  <si>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</si>
  <si>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</si>
  <si>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</si>
  <si>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</si>
  <si>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</si>
  <si>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</si>
  <si>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</si>
  <si>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</si>
  <si>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</si>
  <si>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</si>
  <si>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</si>
  <si>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</si>
  <si>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</si>
  <si>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</si>
  <si>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</si>
  <si>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</si>
  <si>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</si>
  <si>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</si>
  <si>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</si>
  <si>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</si>
  <si>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</si>
  <si>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</si>
  <si>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</si>
  <si>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</si>
  <si>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</si>
  <si>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</si>
  <si>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</si>
  <si>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</si>
  <si>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</si>
  <si>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</si>
  <si>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</si>
  <si>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</si>
  <si>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</si>
  <si>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</si>
  <si>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</si>
  <si>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</si>
  <si>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</si>
  <si>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</si>
  <si>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</si>
  <si>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</si>
  <si>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</si>
  <si>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</si>
  <si>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</si>
  <si>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</si>
  <si>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</si>
  <si>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</si>
  <si>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</si>
  <si>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</si>
  <si>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</si>
  <si>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</si>
  <si>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</si>
  <si>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</si>
  <si>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</si>
  <si>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</si>
  <si>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</si>
  <si>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</si>
  <si>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</si>
  <si>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</si>
  <si>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</si>
  <si>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</si>
  <si>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</si>
  <si>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</si>
  <si>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</si>
  <si>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</si>
  <si>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</si>
  <si>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</si>
  <si>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</si>
  <si>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</si>
  <si>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</si>
  <si>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</si>
  <si>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</si>
  <si>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</si>
  <si>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</si>
  <si>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</si>
  <si>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</si>
  <si>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</si>
  <si>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</si>
  <si>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</si>
  <si>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</si>
  <si>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</si>
  <si>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</si>
  <si>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</si>
  <si>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</si>
  <si>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</si>
  <si>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</si>
  <si>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</si>
  <si>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</si>
  <si>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</si>
  <si>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</si>
  <si>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</si>
  <si>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</si>
  <si>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</si>
  <si>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</si>
  <si>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</si>
  <si>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</si>
  <si>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</si>
  <si>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</si>
  <si>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</si>
  <si>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</si>
  <si>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</si>
  <si>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</si>
  <si>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</si>
  <si>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</si>
  <si>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</si>
  <si>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</si>
  <si>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</si>
  <si>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</si>
  <si>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</si>
  <si>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</si>
  <si>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</si>
  <si>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</si>
  <si>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</si>
  <si>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</si>
  <si>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</si>
  <si>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</si>
  <si>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</si>
  <si>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</si>
  <si>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</si>
  <si>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</si>
  <si>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</si>
  <si>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</si>
  <si>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</si>
  <si>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</si>
  <si>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</si>
  <si>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</si>
  <si>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</si>
  <si>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</si>
  <si>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</si>
  <si>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</si>
  <si>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</si>
  <si>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</si>
  <si>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</si>
  <si>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</si>
  <si>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</si>
  <si>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</si>
  <si>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</si>
  <si>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</si>
  <si>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</si>
  <si>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</si>
  <si>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</si>
  <si>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</si>
  <si>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</si>
  <si>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</si>
  <si>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</si>
  <si>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</si>
  <si>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</si>
  <si>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</si>
  <si>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</si>
  <si>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</si>
  <si>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</si>
  <si>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</si>
  <si>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</si>
  <si>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</si>
  <si>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</si>
  <si>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</si>
  <si>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</si>
  <si>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</si>
  <si>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</si>
  <si>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</si>
  <si>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 xml:space="preserve">951 0113 9900000000 000 </t>
  </si>
  <si>
    <t xml:space="preserve">951 0113 9990000000 000 </t>
  </si>
  <si>
    <t>Реализация направления расходов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</si>
  <si>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</si>
  <si>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</si>
  <si>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</si>
  <si>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</si>
  <si>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</si>
  <si>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</si>
  <si>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</si>
  <si>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</si>
  <si>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</si>
  <si>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</si>
  <si>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</si>
  <si>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</si>
  <si>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</si>
  <si>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</si>
  <si>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</si>
  <si>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</si>
  <si>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</si>
  <si>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</si>
  <si>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</si>
  <si>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</si>
  <si>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</si>
  <si>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"Пожарная безопасность"</t>
  </si>
  <si>
    <t>Подпрограмма «Обеспечение безопасности на водных объектах»</t>
  </si>
  <si>
    <t xml:space="preserve">951 0309 0330000000 000 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</si>
  <si>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</si>
  <si>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</si>
  <si>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</si>
  <si>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</si>
  <si>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</si>
  <si>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</si>
  <si>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</si>
  <si>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</si>
  <si>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</si>
  <si>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</si>
  <si>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</si>
  <si>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</si>
  <si>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</si>
  <si>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</si>
  <si>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</si>
  <si>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</si>
  <si>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</si>
  <si>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</si>
  <si>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</si>
  <si>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</si>
  <si>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</si>
  <si>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</si>
  <si>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</si>
  <si>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</si>
  <si>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</si>
  <si>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</si>
  <si>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</si>
  <si>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</si>
  <si>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</si>
  <si>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</si>
  <si>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</si>
  <si>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</si>
  <si>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</si>
  <si>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</si>
  <si>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</si>
  <si>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</si>
  <si>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</si>
  <si>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</si>
  <si>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</si>
  <si>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</si>
  <si>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</si>
  <si>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</si>
  <si>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</si>
  <si>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</si>
  <si>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</si>
  <si>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</si>
  <si>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</si>
  <si>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</si>
  <si>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</si>
  <si>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</si>
  <si>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</si>
  <si>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</si>
  <si>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</si>
  <si>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</si>
  <si>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</si>
  <si>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</si>
  <si>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</si>
  <si>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</si>
  <si>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</si>
  <si>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</si>
  <si>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</si>
  <si>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</si>
  <si>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</si>
  <si>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</si>
  <si>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</si>
  <si>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</si>
  <si>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</si>
  <si>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</si>
  <si>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</si>
  <si>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</si>
  <si>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</si>
  <si>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</si>
  <si>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</si>
  <si>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</si>
  <si>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 xml:space="preserve">951 0801 0620020280 000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</si>
  <si>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</si>
  <si>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</si>
  <si>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</si>
  <si>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</si>
  <si>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</si>
  <si>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</si>
  <si>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</si>
  <si>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 политика»</t>
  </si>
  <si>
    <t>Социальное обеспечение и иные выплаты населению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</si>
  <si>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</si>
  <si>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</si>
  <si>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</si>
  <si>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</si>
  <si>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951 1003 9910090300 000 </t>
  </si>
  <si>
    <t xml:space="preserve">951 1003 9910090300 300 </t>
  </si>
  <si>
    <t>Социальные выплаты гражданам, кроме публичных нормативных социальных выплат</t>
  </si>
  <si>
    <t xml:space="preserve">951 1003 9910090300 320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</si>
  <si>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</si>
  <si>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951 1003 9910090300 321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</si>
  <si>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</si>
  <si>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</si>
  <si>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</si>
  <si>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</si>
  <si>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Подпрограмма «Развитие спортивной и физкультурно-оздоровительной деятельности»</t>
  </si>
  <si>
    <t>Премии и гранты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</si>
  <si>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</si>
  <si>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</si>
  <si>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</si>
  <si>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</si>
  <si>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</si>
  <si>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</si>
  <si>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</si>
  <si>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</si>
  <si>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</si>
  <si>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</si>
  <si>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</si>
  <si>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</si>
  <si>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</si>
  <si>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</si>
  <si>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</si>
  <si>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</si>
  <si>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</si>
  <si>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</si>
  <si>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</si>
  <si>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</si>
  <si>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</si>
  <si>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</si>
  <si>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</si>
  <si>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</si>
  <si>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</si>
  <si>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</si>
  <si>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</si>
  <si>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</si>
  <si>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</si>
  <si>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</si>
  <si>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</si>
  <si>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</si>
  <si>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</si>
  <si>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C:\117ssM01.txt</t>
  </si>
  <si>
    <t>Доходы/EXPORT_SRC_CODE</t>
  </si>
  <si>
    <t>058018-02</t>
  </si>
  <si>
    <t>Доходы/PERIOD</t>
  </si>
  <si>
    <t>951 01 00 00 00 00 0000 000</t>
  </si>
  <si>
    <t>951 01 05 00 00 00 0000 000</t>
  </si>
  <si>
    <t>951 01 05 00 00 00 0000 500</t>
  </si>
  <si>
    <t>увеличение прочих остатков средств</t>
  </si>
  <si>
    <t>951 01 05 02 00 00 0000 500</t>
  </si>
  <si>
    <t>увеличение прочих остатков денежных средств</t>
  </si>
  <si>
    <t>951 01 05 02 01 00 0000 510</t>
  </si>
  <si>
    <t>951 01 05 02 01 10 0000 510</t>
  </si>
  <si>
    <t>951 01 05 00 00 00 0000 600</t>
  </si>
  <si>
    <t>уменьшение прочих остатков средств</t>
  </si>
  <si>
    <t>951 01 05 02 00 00 0000 600</t>
  </si>
  <si>
    <t>уменьшение прочих остатков средств денежных средств</t>
  </si>
  <si>
    <t>951 01 05 02 01 00 0000 610</t>
  </si>
  <si>
    <t>951 01 05 02 01 10 0000 610</t>
  </si>
  <si>
    <t xml:space="preserve">Руководитель    </t>
  </si>
  <si>
    <t>_______________                       А.В.Изварин</t>
  </si>
  <si>
    <t xml:space="preserve"> Руководитель     __________________            _________________________</t>
  </si>
  <si>
    <t>В.Д.Гуцалюк</t>
  </si>
  <si>
    <t xml:space="preserve">                                                                       (подпись)                      (расшифровка подписи)              </t>
  </si>
  <si>
    <t>Руководитель финансово-   __________________         _________________________</t>
  </si>
  <si>
    <t>Т.А. Шубина</t>
  </si>
  <si>
    <t>экономической службы             (подпись)                              (расшифровка подписи)</t>
  </si>
  <si>
    <t>Главный бухгалтер ________________   _______________________</t>
  </si>
  <si>
    <t xml:space="preserve">                                       (подпись)                (расшифровка подписи)</t>
  </si>
  <si>
    <t>Муниципальное образование "Владимировское сельское поселение"</t>
  </si>
  <si>
    <t>Периодичность: годовая</t>
  </si>
  <si>
    <t xml:space="preserve">951 0113 0300000000 000 </t>
  </si>
  <si>
    <t>Подпрограмма "Профилактика терроризма и экстремизма"</t>
  </si>
  <si>
    <t xml:space="preserve">951 0113 0320000000 000 </t>
  </si>
  <si>
    <t>Мероприятия по повышению уровня антитеррористической защищенности населения и информационно-пропагандистского противодействия экстремизму на территории поселения в рамках подпрограммы «Профилактика терроризма и экстремизма»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</si>
  <si>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 xml:space="preserve">951 0113 0320020040 000 </t>
  </si>
  <si>
    <t xml:space="preserve">951 0113 0320020040 200 </t>
  </si>
  <si>
    <t xml:space="preserve">951 0113 0320020040 240 </t>
  </si>
  <si>
    <t xml:space="preserve">951 0113 0320020040 244 </t>
  </si>
  <si>
    <t>Обеспечение пожарной безопасности</t>
  </si>
  <si>
    <t xml:space="preserve">951 0310 0000000000 000 </t>
  </si>
  <si>
    <t xml:space="preserve">951 0310 0300000000 000 </t>
  </si>
  <si>
    <t xml:space="preserve">951 0310 0310000000 000 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</si>
  <si>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</si>
  <si>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</si>
  <si>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</si>
  <si>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</si>
  <si>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 xml:space="preserve">951 1102 0600000000 000 </t>
  </si>
  <si>
    <t xml:space="preserve">951 1102 0610000000 000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</si>
  <si>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</si>
  <si>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951 1102 0610020140 000 </t>
  </si>
  <si>
    <t xml:space="preserve">951 1102 0610020140 100 </t>
  </si>
  <si>
    <t xml:space="preserve">951 1102 0610020140 300 </t>
  </si>
  <si>
    <t xml:space="preserve">951 1102 0610020140 350 </t>
  </si>
  <si>
    <t>Мероприятия по развитию материальной и спортивной базы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</si>
  <si>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951 1102 0610020160 000 </t>
  </si>
  <si>
    <t xml:space="preserve">951 1102 0610020160 200 </t>
  </si>
  <si>
    <t xml:space="preserve">951 1102 0610020160 240 </t>
  </si>
  <si>
    <t xml:space="preserve">951 1102 0610020160 244 </t>
  </si>
  <si>
    <t>Муниципальная программа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</si>
  <si>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</si>
  <si>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</si>
  <si>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>Мероприятия по ремонту и обслуживанию объектов жилищно-коммунального хозяйства в рамках 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</si>
  <si>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>Муниципальная программа Владимировского сельского поселения «Благоустройство территории и жилищно-коммунальное хозяйство»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</si>
  <si>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</si>
  <si>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 муниципальной программы Владимировского сельского поселения «Благоустройство территории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</si>
  <si>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</si>
  <si>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</si>
  <si>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>Муниципальная программа Владимировского сельского поселения «Развитие культуры, физической культуры и спорта»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</si>
  <si>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культуры, физической культуры и спорта»</t>
  </si>
  <si>
    <t>000 20210000000000150</t>
  </si>
  <si>
    <t>000 20215001000000150</t>
  </si>
  <si>
    <t>000 20215001100000150</t>
  </si>
  <si>
    <t>000 20230000000000150</t>
  </si>
  <si>
    <t>000 20230024100000150</t>
  </si>
  <si>
    <t>000 20230024000000150</t>
  </si>
  <si>
    <t>000 20235118000000150</t>
  </si>
  <si>
    <t>000 20235118100000150</t>
  </si>
  <si>
    <t>000 20240000000000150</t>
  </si>
  <si>
    <t>000 20240014000000150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</si>
  <si>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</si>
  <si>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</si>
  <si>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</si>
  <si>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</si>
  <si>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</si>
  <si>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на 01 января 2021 года</t>
  </si>
  <si>
    <t>01.01.2021</t>
  </si>
  <si>
    <t>Н.Ю.Кошманова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</si>
  <si>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</si>
  <si>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</si>
  <si>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</si>
  <si>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</si>
  <si>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</si>
  <si>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 xml:space="preserve">951 0203 9990051180 200 </t>
  </si>
  <si>
    <t>951 0203 9990051180 240</t>
  </si>
  <si>
    <t>951 0203 9990051180 244</t>
  </si>
  <si>
    <t>Расходы на мероприятия по капитальному ремонту автомобильных дорог общего пользования местного значения и искусственных сооружений на них, включая разработку проектных работ,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</si>
  <si>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04100S3460 000 </t>
  </si>
  <si>
    <t xml:space="preserve">951 0409 04100S3460 200 </t>
  </si>
  <si>
    <t xml:space="preserve">951 0409 04100S3460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</si>
  <si>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</si>
  <si>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04100S3460 243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</si>
  <si>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</si>
  <si>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</si>
  <si>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</si>
  <si>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</si>
  <si>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</si>
  <si>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</si>
  <si>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</si>
  <si>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Капитальные вложения в объекты государственной (муниципальной) собственности</t>
  </si>
  <si>
    <t xml:space="preserve">951 0801 0620020280 400 </t>
  </si>
  <si>
    <t>Бюджетные инвестиции</t>
  </si>
  <si>
    <t xml:space="preserve">951 0801 0620020280 410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</si>
  <si>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</si>
  <si>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951 0801 0620020280 414 </t>
  </si>
  <si>
    <t>Расходы на мероприятия по строительству сельского Дома культуры в ст.Владимировская, включая разработку проектных работ, в рамках подпрограммы «Развитие культурно-досуговой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</si>
  <si>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0801 06200S3840 000 </t>
  </si>
  <si>
    <t xml:space="preserve">951 0801 06200S3840 400 </t>
  </si>
  <si>
    <t xml:space="preserve">951 0801 06200S3840 410 </t>
  </si>
  <si>
    <t xml:space="preserve">951 0801 06200S3840 414 </t>
  </si>
  <si>
    <t>28 января 2021  г.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</si>
  <si>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</si>
  <si>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</si>
  <si>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</si>
  <si>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</si>
  <si>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</si>
  <si>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000 11602000020000140</t>
  </si>
  <si>
    <t>000 11602020020000140</t>
  </si>
  <si>
    <t>000 11610000000000140</t>
  </si>
  <si>
    <t>000 11610120000000140</t>
  </si>
  <si>
    <t>000 11610123010101140</t>
  </si>
  <si>
    <t xml:space="preserve">951 1001 0230011020 000 </t>
  </si>
  <si>
    <t xml:space="preserve">951 1001 0230011020 320 </t>
  </si>
  <si>
    <t xml:space="preserve">951 1001 0230011020 300 </t>
  </si>
  <si>
    <t>951 1001 0230011020 321</t>
  </si>
  <si>
    <t xml:space="preserve">951 1102 0610020140 110 </t>
  </si>
  <si>
    <t xml:space="preserve">951 1102 0610020140 113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</si>
  <si>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</si>
  <si>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Расходы на выплаты персоналу казенных учреждений</t>
  </si>
  <si>
    <t>Мероприятия по строительству сельского Дома культуры в ст.Владимировская, включая разработку проектных работ, в рамках подпрограммы «Развитие культурно-досуговой деятельности» муниципальной программы Владимировского сельского поселения «Развитие культуры, физической культуры и спорта»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</si>
</sst>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\ _₽_-;\-* #,##0\ _₽_-;_-* &quot;-&quot;\ _₽_-;_-@_-"/>
    <numFmt numFmtId="165" formatCode="_-* #,##0.00\ _₽_-;\-* #,##0.00\ _₽_-;_-* &quot;-&quot;??\ _₽_-;_-@_-"/>
    <numFmt numFmtId="166" formatCode="dd/mm/yyyy\ &quot;г.&quot;"/>
    <numFmt numFmtId="167" formatCode="?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5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6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7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4" fillId="0" borderId="29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8" fillId="0" borderId="0" xfId="0" applyNumberFormat="1" applyFont="1" applyBorder="1" applyAlignment="1">
      <alignment horizontal="center" wrapText="1"/>
    </xf>
    <xf numFmtId="165" fontId="4" fillId="0" borderId="16" xfId="1" applyNumberFormat="1" applyFont="1" applyBorder="1" applyAlignment="1" applyProtection="1">
      <alignment horizontal="right"/>
    </xf>
    <xf numFmtId="49" fontId="2" fillId="0" borderId="21" xfId="1" applyNumberFormat="1" applyFont="1" applyBorder="1" applyAlignment="1" applyProtection="1">
      <alignment horizontal="left" wrapText="1"/>
    </xf>
    <xf numFmtId="49" fontId="2" fillId="0" borderId="23" xfId="1" applyNumberFormat="1" applyFont="1" applyBorder="1" applyAlignment="1" applyProtection="1">
      <alignment horizontal="center"/>
    </xf>
    <xf numFmtId="4" fontId="2" fillId="0" borderId="24" xfId="1" applyNumberFormat="1" applyFont="1" applyBorder="1" applyAlignment="1" applyProtection="1">
      <alignment horizontal="right"/>
    </xf>
    <xf numFmtId="49" fontId="4" fillId="0" borderId="31" xfId="1" applyNumberFormat="1" applyFont="1" applyBorder="1" applyAlignment="1" applyProtection="1">
      <alignment horizontal="left" wrapText="1"/>
    </xf>
    <xf numFmtId="49" fontId="4" fillId="0" borderId="37" xfId="1" applyNumberFormat="1" applyFont="1" applyBorder="1" applyAlignment="1" applyProtection="1">
      <alignment horizontal="center" wrapText="1"/>
    </xf>
    <xf numFmtId="49" fontId="4" fillId="0" borderId="32" xfId="1" applyNumberFormat="1" applyFont="1" applyBorder="1" applyAlignment="1" applyProtection="1">
      <alignment horizontal="center"/>
    </xf>
    <xf numFmtId="4" fontId="4" fillId="0" borderId="15" xfId="1" applyNumberFormat="1" applyFont="1" applyBorder="1" applyAlignment="1" applyProtection="1">
      <alignment horizontal="right"/>
    </xf>
    <xf numFmtId="4" fontId="4" fillId="0" borderId="32" xfId="1" applyNumberFormat="1" applyFont="1" applyBorder="1" applyAlignment="1" applyProtection="1">
      <alignment horizontal="right"/>
    </xf>
    <xf numFmtId="0" fontId="2" fillId="0" borderId="26" xfId="1" applyFont="1" applyBorder="1" applyAlignment="1" applyProtection="1"/>
    <xf numFmtId="0" fontId="3" fillId="0" borderId="27" xfId="1" applyFont="1" applyBorder="1" applyAlignment="1" applyProtection="1"/>
    <xf numFmtId="0" fontId="3" fillId="0" borderId="28" xfId="1" applyFont="1" applyBorder="1" applyAlignment="1" applyProtection="1">
      <alignment horizontal="center"/>
    </xf>
    <xf numFmtId="0" fontId="3" fillId="0" borderId="29" xfId="1" applyFont="1" applyBorder="1" applyAlignment="1" applyProtection="1">
      <alignment horizontal="right"/>
    </xf>
    <xf numFmtId="0" fontId="3" fillId="0" borderId="29" xfId="1" applyFont="1" applyBorder="1" applyAlignment="1" applyProtection="1"/>
    <xf numFmtId="49" fontId="2" fillId="0" borderId="25" xfId="1" applyNumberFormat="1" applyFont="1" applyBorder="1" applyAlignment="1" applyProtection="1">
      <alignment horizontal="center" wrapText="1"/>
    </xf>
    <xf numFmtId="4" fontId="2" fillId="0" borderId="23" xfId="1" applyNumberFormat="1" applyFont="1" applyBorder="1" applyAlignment="1" applyProtection="1">
      <alignment horizontal="right"/>
    </xf>
    <xf numFmtId="167" fontId="2" fillId="0" borderId="21" xfId="1" applyNumberFormat="1" applyFont="1" applyBorder="1" applyAlignment="1" applyProtection="1">
      <alignment horizontal="left" wrapText="1"/>
    </xf>
    <xf numFmtId="0" fontId="3" fillId="0" borderId="6" xfId="1" applyFont="1" applyBorder="1" applyAlignment="1" applyProtection="1"/>
    <xf numFmtId="0" fontId="3" fillId="0" borderId="39" xfId="1" applyFont="1" applyBorder="1" applyAlignment="1" applyProtection="1"/>
    <xf numFmtId="0" fontId="3" fillId="0" borderId="39" xfId="1" applyFont="1" applyBorder="1" applyAlignment="1" applyProtection="1">
      <alignment horizontal="center"/>
    </xf>
    <xf numFmtId="0" fontId="3" fillId="0" borderId="39" xfId="1" applyFont="1" applyBorder="1" applyAlignment="1" applyProtection="1">
      <alignment horizontal="right"/>
    </xf>
    <xf numFmtId="49" fontId="2" fillId="0" borderId="38" xfId="1" applyNumberFormat="1" applyFont="1" applyBorder="1" applyAlignment="1" applyProtection="1">
      <alignment horizontal="left" wrapText="1"/>
    </xf>
    <xf numFmtId="49" fontId="2" fillId="0" borderId="40" xfId="1" applyNumberFormat="1" applyFont="1" applyBorder="1" applyAlignment="1" applyProtection="1">
      <alignment horizontal="center" wrapText="1"/>
    </xf>
    <xf numFmtId="49" fontId="2" fillId="0" borderId="41" xfId="1" applyNumberFormat="1" applyFont="1" applyBorder="1" applyAlignment="1" applyProtection="1">
      <alignment horizontal="center"/>
    </xf>
    <xf numFmtId="4" fontId="2" fillId="0" borderId="42" xfId="1" applyNumberFormat="1" applyFont="1" applyBorder="1" applyAlignment="1" applyProtection="1">
      <alignment horizontal="right"/>
    </xf>
    <xf numFmtId="4" fontId="2" fillId="0" borderId="43" xfId="1" applyNumberFormat="1" applyFont="1" applyBorder="1" applyAlignment="1" applyProtection="1">
      <alignment horizontal="right"/>
    </xf>
    <xf numFmtId="165" fontId="3" fillId="0" borderId="30" xfId="1" applyNumberFormat="1" applyFont="1" applyBorder="1" applyAlignment="1" applyProtection="1"/>
    <xf numFmtId="165" fontId="2" fillId="0" borderId="38" xfId="1" applyNumberFormat="1" applyFont="1" applyBorder="1" applyAlignment="1" applyProtection="1">
      <alignment horizontal="right"/>
    </xf>
    <xf numFmtId="164" fontId="2" fillId="0" borderId="23" xfId="1" applyNumberFormat="1" applyFont="1" applyBorder="1" applyAlignment="1" applyProtection="1">
      <alignment horizontal="right"/>
    </xf>
    <xf numFmtId="167" fontId="2" fillId="0" borderId="21" xfId="0" applyNumberFormat="1" applyFont="1" applyBorder="1" applyAlignment="1" applyProtection="1">
      <alignment horizontal="left" wrapText="1"/>
    </xf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164" fontId="2" fillId="0" borderId="15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167" fontId="2" fillId="0" borderId="31" xfId="0" applyNumberFormat="1" applyFont="1" applyBorder="1" applyAlignment="1" applyProtection="1">
      <alignment horizontal="left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6" xfId="0" applyNumberFormat="1" applyFont="1" applyBorder="1" applyAlignment="1" applyProtection="1">
      <alignment horizontal="right"/>
    </xf>
    <xf numFmtId="43" fontId="4" fillId="0" borderId="24" xfId="0" applyNumberFormat="1" applyFont="1" applyBorder="1" applyAlignment="1" applyProtection="1">
      <alignment horizontal="right"/>
    </xf>
    <xf numFmtId="43" fontId="2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center"/>
    </xf>
    <xf numFmtId="4" fontId="4" fillId="0" borderId="16" xfId="0" applyNumberFormat="1" applyFont="1" applyBorder="1" applyAlignment="1" applyProtection="1">
      <alignment horizontal="center"/>
    </xf>
    <xf numFmtId="0" fontId="2" fillId="0" borderId="21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topLeftCell="A13" workbookViewId="0">
      <selection activeCell="A46" sqref="A46"/>
    </sheetView>
  </sheetViews>
  <sheetFormatPr defaultRowHeight="12.75" customHeight="1"/>
  <cols>
    <col min="1" max="1" width="43.7109375" customWidth="1"/>
    <col min="2" max="2" width="6.140625" customWidth="1"/>
    <col min="3" max="3" width="19.5703125" customWidth="1"/>
    <col min="4" max="4" width="14" customWidth="1"/>
    <col min="5" max="5" width="13.42578125" customWidth="1"/>
    <col min="6" max="6" width="11.5703125" customWidth="1"/>
  </cols>
  <sheetData>
    <row r="1" spans="1:6" ht="15">
      <c r="A1" s="131"/>
      <c r="B1" s="131"/>
      <c r="C1" s="131"/>
      <c r="D1" s="131"/>
      <c r="E1" s="2"/>
      <c r="F1" s="2"/>
    </row>
    <row r="2" spans="1:6" ht="16.899999999999999" customHeight="1">
      <c r="A2" s="131" t="s">
        <v>0</v>
      </c>
      <c r="B2" s="131"/>
      <c r="C2" s="131"/>
      <c r="D2" s="13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32" t="s">
        <v>428</v>
      </c>
      <c r="B4" s="132"/>
      <c r="C4" s="132"/>
      <c r="D4" s="132"/>
      <c r="E4" s="3" t="s">
        <v>4</v>
      </c>
      <c r="F4" s="12" t="s">
        <v>429</v>
      </c>
    </row>
    <row r="5" spans="1:6">
      <c r="A5" s="132" t="s">
        <v>6</v>
      </c>
      <c r="B5" s="132"/>
      <c r="C5" s="132"/>
      <c r="D5" s="132"/>
      <c r="E5" s="3" t="s">
        <v>6</v>
      </c>
      <c r="F5" s="8" t="s">
        <v>7</v>
      </c>
    </row>
    <row r="6" spans="1:6">
      <c r="A6" s="9"/>
      <c r="B6" s="9"/>
      <c r="C6" s="9"/>
      <c r="D6" s="9"/>
      <c r="E6" s="3" t="s">
        <v>8</v>
      </c>
      <c r="F6" s="10" t="s">
        <v>17</v>
      </c>
    </row>
    <row r="7" spans="1:6" ht="22.5" customHeight="1">
      <c r="A7" s="11" t="s">
        <v>9</v>
      </c>
      <c r="B7" s="133" t="s">
        <v>15</v>
      </c>
      <c r="C7" s="134"/>
      <c r="D7" s="134"/>
      <c r="E7" s="3" t="s">
        <v>10</v>
      </c>
      <c r="F7" s="10" t="s">
        <v>7</v>
      </c>
    </row>
    <row r="8" spans="1:6" ht="24.6" customHeight="1">
      <c r="A8" s="11" t="s">
        <v>11</v>
      </c>
      <c r="B8" s="135" t="s">
        <v>372</v>
      </c>
      <c r="C8" s="135"/>
      <c r="D8" s="135"/>
      <c r="E8" s="3" t="s">
        <v>12</v>
      </c>
      <c r="F8" s="12" t="s">
        <v>18</v>
      </c>
    </row>
    <row r="9" spans="1:6">
      <c r="A9" s="11" t="s">
        <v>373</v>
      </c>
      <c r="B9" s="11"/>
      <c r="C9" s="11"/>
      <c r="D9" s="13"/>
      <c r="E9" s="3"/>
      <c r="F9" s="14" t="s">
        <v>19</v>
      </c>
    </row>
    <row r="10" spans="1:6">
      <c r="A10" s="11" t="s">
        <v>16</v>
      </c>
      <c r="B10" s="11"/>
      <c r="C10" s="15"/>
      <c r="D10" s="13"/>
      <c r="E10" s="3" t="s">
        <v>13</v>
      </c>
      <c r="F10" s="16" t="s">
        <v>14</v>
      </c>
    </row>
    <row r="11" spans="1:6" ht="20.25" customHeight="1">
      <c r="A11" s="131" t="s">
        <v>20</v>
      </c>
      <c r="B11" s="131"/>
      <c r="C11" s="131"/>
      <c r="D11" s="131"/>
      <c r="E11" s="1"/>
      <c r="F11" s="17"/>
    </row>
    <row r="12" spans="1:6" ht="4.1500000000000004" customHeight="1">
      <c r="A12" s="139" t="s">
        <v>21</v>
      </c>
      <c r="B12" s="136" t="s">
        <v>22</v>
      </c>
      <c r="C12" s="136" t="s">
        <v>23</v>
      </c>
      <c r="D12" s="128" t="s">
        <v>24</v>
      </c>
      <c r="E12" s="128" t="s">
        <v>25</v>
      </c>
      <c r="F12" s="125" t="s">
        <v>26</v>
      </c>
    </row>
    <row r="13" spans="1:6" ht="3.6" customHeight="1">
      <c r="A13" s="140"/>
      <c r="B13" s="137"/>
      <c r="C13" s="137"/>
      <c r="D13" s="129"/>
      <c r="E13" s="129"/>
      <c r="F13" s="126"/>
    </row>
    <row r="14" spans="1:6" ht="3" customHeight="1">
      <c r="A14" s="140"/>
      <c r="B14" s="137"/>
      <c r="C14" s="137"/>
      <c r="D14" s="129"/>
      <c r="E14" s="129"/>
      <c r="F14" s="126"/>
    </row>
    <row r="15" spans="1:6" ht="3" customHeight="1">
      <c r="A15" s="140"/>
      <c r="B15" s="137"/>
      <c r="C15" s="137"/>
      <c r="D15" s="129"/>
      <c r="E15" s="129"/>
      <c r="F15" s="126"/>
    </row>
    <row r="16" spans="1:6" ht="3" customHeight="1">
      <c r="A16" s="140"/>
      <c r="B16" s="137"/>
      <c r="C16" s="137"/>
      <c r="D16" s="129"/>
      <c r="E16" s="129"/>
      <c r="F16" s="126"/>
    </row>
    <row r="17" spans="1:6" ht="3" customHeight="1">
      <c r="A17" s="140"/>
      <c r="B17" s="137"/>
      <c r="C17" s="137"/>
      <c r="D17" s="129"/>
      <c r="E17" s="129"/>
      <c r="F17" s="126"/>
    </row>
    <row r="18" spans="1:6" ht="23.45" customHeight="1">
      <c r="A18" s="141"/>
      <c r="B18" s="138"/>
      <c r="C18" s="138"/>
      <c r="D18" s="130"/>
      <c r="E18" s="130"/>
      <c r="F18" s="127"/>
    </row>
    <row r="19" spans="1:6" ht="12.6" customHeight="1">
      <c r="A19" s="18">
        <v>1</v>
      </c>
      <c r="B19" s="19">
        <v>2</v>
      </c>
      <c r="C19" s="20">
        <v>3</v>
      </c>
      <c r="D19" s="21" t="s">
        <v>27</v>
      </c>
      <c r="E19" s="22" t="s">
        <v>28</v>
      </c>
      <c r="F19" s="23" t="s">
        <v>29</v>
      </c>
    </row>
    <row r="20" spans="1:6">
      <c r="A20" s="24" t="s">
        <v>30</v>
      </c>
      <c r="B20" s="25" t="s">
        <v>31</v>
      </c>
      <c r="C20" s="26" t="s">
        <v>32</v>
      </c>
      <c r="D20" s="27">
        <f>D22+D49</f>
        <v>84202900</v>
      </c>
      <c r="E20" s="27">
        <f>E22+E49</f>
        <v>78542913.260000005</v>
      </c>
      <c r="F20" s="27">
        <f>D20-E20</f>
        <v>5659986.7399999946</v>
      </c>
    </row>
    <row r="21" spans="1:6">
      <c r="A21" s="28" t="s">
        <v>33</v>
      </c>
      <c r="B21" s="29"/>
      <c r="C21" s="30"/>
      <c r="D21" s="31"/>
      <c r="E21" s="31"/>
      <c r="F21" s="32"/>
    </row>
    <row r="22" spans="1:6">
      <c r="A22" s="33" t="s">
        <v>34</v>
      </c>
      <c r="B22" s="34" t="s">
        <v>31</v>
      </c>
      <c r="C22" s="35" t="s">
        <v>35</v>
      </c>
      <c r="D22" s="36">
        <f>D23+D28+D31+D39+D43</f>
        <v>5359700</v>
      </c>
      <c r="E22" s="36">
        <f>E23+E28+E31+E43+E39</f>
        <v>5963006.0500000007</v>
      </c>
      <c r="F22" s="37">
        <f>D22-E22</f>
        <v>-603306.05000000075</v>
      </c>
    </row>
    <row r="23" spans="1:6">
      <c r="A23" s="33" t="s">
        <v>36</v>
      </c>
      <c r="B23" s="34" t="s">
        <v>31</v>
      </c>
      <c r="C23" s="35" t="s">
        <v>37</v>
      </c>
      <c r="D23" s="36">
        <f>FIO</f>
        <v>1532300</v>
      </c>
      <c r="E23" s="36">
        <f>E24</f>
        <v>1599424.8199999998</v>
      </c>
      <c r="F23" s="37">
        <f t="shared" ref="F23:F25" si="0">D23-E23</f>
        <v>-67124.819999999832</v>
      </c>
    </row>
    <row r="24" spans="1:6">
      <c r="A24" s="33" t="s">
        <v>38</v>
      </c>
      <c r="B24" s="34" t="s">
        <v>31</v>
      </c>
      <c r="C24" s="35" t="s">
        <v>39</v>
      </c>
      <c r="D24" s="36">
        <f>D25</f>
        <v>1532300</v>
      </c>
      <c r="E24" s="36">
        <f>E25+E26+E27</f>
        <v>1599424.8199999998</v>
      </c>
      <c r="F24" s="37">
        <f>D24-E24</f>
        <v>-67124.819999999832</v>
      </c>
    </row>
    <row r="25" spans="1:6" ht="67.5">
      <c r="A25" s="33" t="s">
        <v>40</v>
      </c>
      <c r="B25" s="34" t="s">
        <v>31</v>
      </c>
      <c r="C25" s="35" t="s">
        <v>41</v>
      </c>
      <c r="D25" s="36">
        <v>1532300</v>
      </c>
      <c r="E25" s="36">
        <v>1572854.46</v>
      </c>
      <c r="F25" s="37">
        <f t="shared" si="0"/>
        <v>-40554.459999999963</v>
      </c>
    </row>
    <row r="26" spans="1:6" ht="92.25" customHeight="1">
      <c r="A26" s="38" t="s">
        <v>43</v>
      </c>
      <c r="B26" s="34" t="s">
        <v>31</v>
      </c>
      <c r="C26" s="35" t="s">
        <v>44</v>
      </c>
      <c r="D26" s="36" t="s">
        <v>42</v>
      </c>
      <c r="E26" s="36">
        <v>15779.38</v>
      </c>
      <c r="F26" s="37" t="str">
        <f t="shared" ref="F26:F30" si="1">IF(OR(D26="-",IF(E26="-",0,E26)&gt;=IF(D26="-",0,D26)),"-",IF(D26="-",0,D26)-IF(E26="-",0,E26))</f>
        <v>-</v>
      </c>
    </row>
    <row r="27" spans="1:6" ht="36.6" customHeight="1">
      <c r="A27" s="33" t="s">
        <v>45</v>
      </c>
      <c r="B27" s="34" t="s">
        <v>31</v>
      </c>
      <c r="C27" s="35" t="s">
        <v>46</v>
      </c>
      <c r="D27" s="36" t="s">
        <v>42</v>
      </c>
      <c r="E27" s="36">
        <v>10790.98</v>
      </c>
      <c r="F27" s="37" t="str">
        <f t="shared" si="1"/>
        <v>-</v>
      </c>
    </row>
    <row r="28" spans="1:6">
      <c r="A28" s="33" t="s">
        <v>47</v>
      </c>
      <c r="B28" s="34" t="s">
        <v>31</v>
      </c>
      <c r="C28" s="35" t="s">
        <v>48</v>
      </c>
      <c r="D28" s="36">
        <f>D29</f>
        <v>160400</v>
      </c>
      <c r="E28" s="36">
        <f>E29</f>
        <v>483074.3</v>
      </c>
      <c r="F28" s="37" t="str">
        <f t="shared" si="1"/>
        <v>-</v>
      </c>
    </row>
    <row r="29" spans="1:6">
      <c r="A29" s="33" t="s">
        <v>49</v>
      </c>
      <c r="B29" s="34" t="s">
        <v>31</v>
      </c>
      <c r="C29" s="35" t="s">
        <v>50</v>
      </c>
      <c r="D29" s="36">
        <f>D30</f>
        <v>160400</v>
      </c>
      <c r="E29" s="36">
        <f>E30</f>
        <v>483074.3</v>
      </c>
      <c r="F29" s="37" t="str">
        <f t="shared" si="1"/>
        <v>-</v>
      </c>
    </row>
    <row r="30" spans="1:6">
      <c r="A30" s="33" t="s">
        <v>49</v>
      </c>
      <c r="B30" s="34" t="s">
        <v>31</v>
      </c>
      <c r="C30" s="35" t="s">
        <v>51</v>
      </c>
      <c r="D30" s="36">
        <v>160400</v>
      </c>
      <c r="E30" s="36">
        <v>483074.3</v>
      </c>
      <c r="F30" s="37" t="str">
        <f t="shared" si="1"/>
        <v>-</v>
      </c>
    </row>
    <row r="31" spans="1:6">
      <c r="A31" s="33" t="s">
        <v>52</v>
      </c>
      <c r="B31" s="34" t="s">
        <v>31</v>
      </c>
      <c r="C31" s="35" t="s">
        <v>53</v>
      </c>
      <c r="D31" s="36">
        <f>D32+D34</f>
        <v>3643100</v>
      </c>
      <c r="E31" s="36">
        <f>E32+E34</f>
        <v>3846950.7200000007</v>
      </c>
      <c r="F31" s="37">
        <f>D31-E31</f>
        <v>-203850.72000000067</v>
      </c>
    </row>
    <row r="32" spans="1:6">
      <c r="A32" s="33" t="s">
        <v>54</v>
      </c>
      <c r="B32" s="34" t="s">
        <v>31</v>
      </c>
      <c r="C32" s="35" t="s">
        <v>55</v>
      </c>
      <c r="D32" s="36">
        <f>D33</f>
        <v>156100</v>
      </c>
      <c r="E32" s="36">
        <f>E33</f>
        <v>152074.49</v>
      </c>
      <c r="F32" s="37">
        <f t="shared" ref="F32:F38" si="2">D32-E32</f>
        <v>4025.5100000000093</v>
      </c>
    </row>
    <row r="33" spans="1:6" ht="35.450000000000003" customHeight="1">
      <c r="A33" s="33" t="s">
        <v>56</v>
      </c>
      <c r="B33" s="34" t="s">
        <v>31</v>
      </c>
      <c r="C33" s="35" t="s">
        <v>57</v>
      </c>
      <c r="D33" s="36">
        <v>156100</v>
      </c>
      <c r="E33" s="36">
        <v>152074.49</v>
      </c>
      <c r="F33" s="37">
        <f t="shared" si="2"/>
        <v>4025.5100000000093</v>
      </c>
    </row>
    <row r="34" spans="1:6">
      <c r="A34" s="33" t="s">
        <v>58</v>
      </c>
      <c r="B34" s="34" t="s">
        <v>31</v>
      </c>
      <c r="C34" s="35" t="s">
        <v>59</v>
      </c>
      <c r="D34" s="36">
        <f>D35+D37</f>
        <v>3487000</v>
      </c>
      <c r="E34" s="36">
        <f>E35+E37</f>
        <v>3694876.2300000004</v>
      </c>
      <c r="F34" s="37">
        <f t="shared" si="2"/>
        <v>-207876.23000000045</v>
      </c>
    </row>
    <row r="35" spans="1:6">
      <c r="A35" s="33" t="s">
        <v>60</v>
      </c>
      <c r="B35" s="34" t="s">
        <v>31</v>
      </c>
      <c r="C35" s="35" t="s">
        <v>61</v>
      </c>
      <c r="D35" s="36">
        <f>D36</f>
        <v>1062400</v>
      </c>
      <c r="E35" s="36">
        <f>E36</f>
        <v>1169707.78</v>
      </c>
      <c r="F35" s="37">
        <f t="shared" si="2"/>
        <v>-107307.78000000003</v>
      </c>
    </row>
    <row r="36" spans="1:6" ht="24.6" customHeight="1">
      <c r="A36" s="33" t="s">
        <v>62</v>
      </c>
      <c r="B36" s="34" t="s">
        <v>31</v>
      </c>
      <c r="C36" s="35" t="s">
        <v>63</v>
      </c>
      <c r="D36" s="36">
        <v>1062400</v>
      </c>
      <c r="E36" s="36">
        <v>1169707.78</v>
      </c>
      <c r="F36" s="37">
        <f t="shared" si="2"/>
        <v>-107307.78000000003</v>
      </c>
    </row>
    <row r="37" spans="1:6">
      <c r="A37" s="33" t="s">
        <v>64</v>
      </c>
      <c r="B37" s="34" t="s">
        <v>31</v>
      </c>
      <c r="C37" s="35" t="s">
        <v>65</v>
      </c>
      <c r="D37" s="36">
        <f>D38</f>
        <v>2424600</v>
      </c>
      <c r="E37" s="36">
        <f>E38</f>
        <v>2525168.4500000002</v>
      </c>
      <c r="F37" s="37">
        <f t="shared" si="2"/>
        <v>-100568.45000000019</v>
      </c>
    </row>
    <row r="38" spans="1:6" ht="29.45" customHeight="1">
      <c r="A38" s="33" t="s">
        <v>66</v>
      </c>
      <c r="B38" s="34" t="s">
        <v>31</v>
      </c>
      <c r="C38" s="35" t="s">
        <v>67</v>
      </c>
      <c r="D38" s="36">
        <v>2424600</v>
      </c>
      <c r="E38" s="36">
        <v>2525168.4500000002</v>
      </c>
      <c r="F38" s="37">
        <f t="shared" si="2"/>
        <v>-100568.45000000019</v>
      </c>
    </row>
    <row r="39" spans="1:6" ht="36.6" customHeight="1">
      <c r="A39" s="33" t="s">
        <v>68</v>
      </c>
      <c r="B39" s="34" t="s">
        <v>31</v>
      </c>
      <c r="C39" s="35" t="s">
        <v>69</v>
      </c>
      <c r="D39" s="36">
        <f t="shared" ref="D39:E41" si="3">D40</f>
        <v>21400</v>
      </c>
      <c r="E39" s="36">
        <f t="shared" si="3"/>
        <v>25156.21</v>
      </c>
      <c r="F39" s="37" t="str">
        <f t="shared" ref="F39:F63" si="4">IF(OR(D39="-",IF(E39="-",0,E39)&gt;=IF(D39="-",0,D39)),"-",IF(D39="-",0,D39)-IF(E39="-",0,E39))</f>
        <v>-</v>
      </c>
    </row>
    <row r="40" spans="1:6" ht="75.75" customHeight="1">
      <c r="A40" s="38" t="s">
        <v>70</v>
      </c>
      <c r="B40" s="34" t="s">
        <v>31</v>
      </c>
      <c r="C40" s="35" t="s">
        <v>71</v>
      </c>
      <c r="D40" s="36">
        <f t="shared" si="3"/>
        <v>21400</v>
      </c>
      <c r="E40" s="36">
        <f t="shared" si="3"/>
        <v>25156.21</v>
      </c>
      <c r="F40" s="37" t="str">
        <f t="shared" si="4"/>
        <v>-</v>
      </c>
    </row>
    <row r="41" spans="1:6" ht="54.6" customHeight="1">
      <c r="A41" s="38" t="s">
        <v>72</v>
      </c>
      <c r="B41" s="34" t="s">
        <v>31</v>
      </c>
      <c r="C41" s="35" t="s">
        <v>73</v>
      </c>
      <c r="D41" s="36">
        <f t="shared" si="3"/>
        <v>21400</v>
      </c>
      <c r="E41" s="36">
        <f t="shared" si="3"/>
        <v>25156.21</v>
      </c>
      <c r="F41" s="37" t="str">
        <f t="shared" si="4"/>
        <v>-</v>
      </c>
    </row>
    <row r="42" spans="1:6" ht="69.75" customHeight="1">
      <c r="A42" s="33" t="s">
        <v>74</v>
      </c>
      <c r="B42" s="34" t="s">
        <v>31</v>
      </c>
      <c r="C42" s="35" t="s">
        <v>75</v>
      </c>
      <c r="D42" s="36">
        <v>21400</v>
      </c>
      <c r="E42" s="36">
        <v>25156.21</v>
      </c>
      <c r="F42" s="37" t="str">
        <f t="shared" si="4"/>
        <v>-</v>
      </c>
    </row>
    <row r="43" spans="1:6" ht="16.5" customHeight="1">
      <c r="A43" s="33" t="s">
        <v>76</v>
      </c>
      <c r="B43" s="34" t="s">
        <v>31</v>
      </c>
      <c r="C43" s="35" t="s">
        <v>77</v>
      </c>
      <c r="D43" s="36">
        <f>D44</f>
        <v>2500</v>
      </c>
      <c r="E43" s="36">
        <f>E44+E46</f>
        <v>8400</v>
      </c>
      <c r="F43" s="37">
        <f>D43-E43</f>
        <v>-5900</v>
      </c>
    </row>
    <row r="44" spans="1:6" ht="34.9" customHeight="1">
      <c r="A44" s="116" t="s">
        <v>464</v>
      </c>
      <c r="B44" s="34" t="s">
        <v>31</v>
      </c>
      <c r="C44" s="118" t="s">
        <v>469</v>
      </c>
      <c r="D44" s="36">
        <f>D45</f>
        <v>2500</v>
      </c>
      <c r="E44" s="36">
        <f>E45</f>
        <v>8000</v>
      </c>
      <c r="F44" s="37">
        <f t="shared" ref="F44:F45" si="5">D44-E44</f>
        <v>-5500</v>
      </c>
    </row>
    <row r="45" spans="1:6" ht="46.5" customHeight="1">
      <c r="A45" s="116" t="s">
        <v>465</v>
      </c>
      <c r="B45" s="34" t="s">
        <v>31</v>
      </c>
      <c r="C45" s="118" t="s">
        <v>470</v>
      </c>
      <c r="D45" s="36">
        <v>2500</v>
      </c>
      <c r="E45" s="36">
        <v>8000</v>
      </c>
      <c r="F45" s="119">
        <f t="shared" si="5"/>
        <v>-5500</v>
      </c>
    </row>
    <row r="46" spans="1:6" ht="29.25" customHeight="1">
      <c r="A46" s="116" t="s">
        <v>466</v>
      </c>
      <c r="B46" s="34" t="s">
        <v>31</v>
      </c>
      <c r="C46" s="118" t="s">
        <v>471</v>
      </c>
      <c r="D46" s="115">
        <v>0</v>
      </c>
      <c r="E46" s="36">
        <f>E47</f>
        <v>400</v>
      </c>
      <c r="F46" s="37">
        <f t="shared" ref="F46" si="6">D46-E46</f>
        <v>-400</v>
      </c>
    </row>
    <row r="47" spans="1:6" ht="67.5" customHeight="1">
      <c r="A47" s="116" t="s">
        <v>467</v>
      </c>
      <c r="B47" s="34" t="s">
        <v>31</v>
      </c>
      <c r="C47" s="118" t="s">
        <v>472</v>
      </c>
      <c r="D47" s="115">
        <v>0</v>
      </c>
      <c r="E47" s="36">
        <f>E48</f>
        <v>400</v>
      </c>
      <c r="F47" s="37">
        <f t="shared" ref="F47:F48" si="7">D47-E47</f>
        <v>-400</v>
      </c>
    </row>
    <row r="48" spans="1:6" ht="123.75" customHeight="1">
      <c r="A48" s="117" t="s">
        <v>468</v>
      </c>
      <c r="B48" s="34" t="s">
        <v>31</v>
      </c>
      <c r="C48" s="118" t="s">
        <v>473</v>
      </c>
      <c r="D48" s="115">
        <v>0</v>
      </c>
      <c r="E48" s="36">
        <v>400</v>
      </c>
      <c r="F48" s="37">
        <f t="shared" si="7"/>
        <v>-400</v>
      </c>
    </row>
    <row r="49" spans="1:6" ht="19.899999999999999" customHeight="1">
      <c r="A49" s="33" t="s">
        <v>78</v>
      </c>
      <c r="B49" s="34" t="s">
        <v>31</v>
      </c>
      <c r="C49" s="35" t="s">
        <v>79</v>
      </c>
      <c r="D49" s="36">
        <f>D50</f>
        <v>78843200</v>
      </c>
      <c r="E49" s="36">
        <f>E50</f>
        <v>72579907.210000008</v>
      </c>
      <c r="F49" s="37">
        <f t="shared" si="4"/>
        <v>6263292.7899999917</v>
      </c>
    </row>
    <row r="50" spans="1:6" ht="25.9" customHeight="1">
      <c r="A50" s="33" t="s">
        <v>80</v>
      </c>
      <c r="B50" s="34" t="s">
        <v>31</v>
      </c>
      <c r="C50" s="35" t="s">
        <v>81</v>
      </c>
      <c r="D50" s="36">
        <f>D51+D54+D59</f>
        <v>78843200</v>
      </c>
      <c r="E50" s="36">
        <f>E51+E54+E59</f>
        <v>72579907.210000008</v>
      </c>
      <c r="F50" s="37">
        <f t="shared" si="4"/>
        <v>6263292.7899999917</v>
      </c>
    </row>
    <row r="51" spans="1:6" ht="22.5">
      <c r="A51" s="33" t="s">
        <v>82</v>
      </c>
      <c r="B51" s="34" t="s">
        <v>31</v>
      </c>
      <c r="C51" s="35" t="s">
        <v>413</v>
      </c>
      <c r="D51" s="36">
        <f>D52</f>
        <v>6122100</v>
      </c>
      <c r="E51" s="36">
        <f>E52</f>
        <v>6122100</v>
      </c>
      <c r="F51" s="37" t="str">
        <f t="shared" si="4"/>
        <v>-</v>
      </c>
    </row>
    <row r="52" spans="1:6">
      <c r="A52" s="33" t="s">
        <v>83</v>
      </c>
      <c r="B52" s="34" t="s">
        <v>31</v>
      </c>
      <c r="C52" s="35" t="s">
        <v>414</v>
      </c>
      <c r="D52" s="36">
        <f>D53</f>
        <v>6122100</v>
      </c>
      <c r="E52" s="36">
        <f>E53</f>
        <v>6122100</v>
      </c>
      <c r="F52" s="37" t="str">
        <f t="shared" si="4"/>
        <v>-</v>
      </c>
    </row>
    <row r="53" spans="1:6" ht="25.9" customHeight="1">
      <c r="A53" s="33" t="s">
        <v>84</v>
      </c>
      <c r="B53" s="34" t="s">
        <v>31</v>
      </c>
      <c r="C53" s="35" t="s">
        <v>415</v>
      </c>
      <c r="D53" s="36">
        <v>6122100</v>
      </c>
      <c r="E53" s="36">
        <v>6122100</v>
      </c>
      <c r="F53" s="37" t="str">
        <f t="shared" si="4"/>
        <v>-</v>
      </c>
    </row>
    <row r="54" spans="1:6" ht="25.15" customHeight="1">
      <c r="A54" s="33" t="s">
        <v>85</v>
      </c>
      <c r="B54" s="34" t="s">
        <v>31</v>
      </c>
      <c r="C54" s="35" t="s">
        <v>416</v>
      </c>
      <c r="D54" s="36">
        <f>D55+D57</f>
        <v>231300</v>
      </c>
      <c r="E54" s="36">
        <f>E55+E57</f>
        <v>231300</v>
      </c>
      <c r="F54" s="37" t="str">
        <f t="shared" si="4"/>
        <v>-</v>
      </c>
    </row>
    <row r="55" spans="1:6" ht="26.45" customHeight="1">
      <c r="A55" s="33" t="s">
        <v>86</v>
      </c>
      <c r="B55" s="34" t="s">
        <v>31</v>
      </c>
      <c r="C55" s="35" t="s">
        <v>418</v>
      </c>
      <c r="D55" s="36">
        <v>200</v>
      </c>
      <c r="E55" s="36">
        <v>200</v>
      </c>
      <c r="F55" s="37" t="str">
        <f t="shared" si="4"/>
        <v>-</v>
      </c>
    </row>
    <row r="56" spans="1:6" ht="22.9" customHeight="1">
      <c r="A56" s="33" t="s">
        <v>87</v>
      </c>
      <c r="B56" s="34" t="s">
        <v>31</v>
      </c>
      <c r="C56" s="35" t="s">
        <v>417</v>
      </c>
      <c r="D56" s="36">
        <v>200</v>
      </c>
      <c r="E56" s="36">
        <v>200</v>
      </c>
      <c r="F56" s="37" t="str">
        <f t="shared" si="4"/>
        <v>-</v>
      </c>
    </row>
    <row r="57" spans="1:6" ht="33.75">
      <c r="A57" s="33" t="s">
        <v>88</v>
      </c>
      <c r="B57" s="34" t="s">
        <v>31</v>
      </c>
      <c r="C57" s="35" t="s">
        <v>419</v>
      </c>
      <c r="D57" s="36">
        <f>D58</f>
        <v>231100</v>
      </c>
      <c r="E57" s="36">
        <f>E58</f>
        <v>231100</v>
      </c>
      <c r="F57" s="37" t="str">
        <f t="shared" si="4"/>
        <v>-</v>
      </c>
    </row>
    <row r="58" spans="1:6" ht="34.15" customHeight="1">
      <c r="A58" s="33" t="s">
        <v>89</v>
      </c>
      <c r="B58" s="34" t="s">
        <v>31</v>
      </c>
      <c r="C58" s="35" t="s">
        <v>420</v>
      </c>
      <c r="D58" s="36">
        <v>231100</v>
      </c>
      <c r="E58" s="36">
        <v>231100</v>
      </c>
      <c r="F58" s="37" t="str">
        <f t="shared" si="4"/>
        <v>-</v>
      </c>
    </row>
    <row r="59" spans="1:6" ht="18" customHeight="1">
      <c r="A59" s="33" t="s">
        <v>90</v>
      </c>
      <c r="B59" s="34" t="s">
        <v>31</v>
      </c>
      <c r="C59" s="35" t="s">
        <v>421</v>
      </c>
      <c r="D59" s="36">
        <f>D60+D62</f>
        <v>72489800</v>
      </c>
      <c r="E59" s="36">
        <f>E60+E62</f>
        <v>66226507.210000001</v>
      </c>
      <c r="F59" s="37">
        <f t="shared" si="4"/>
        <v>6263292.7899999991</v>
      </c>
    </row>
    <row r="60" spans="1:6" ht="45.6" customHeight="1">
      <c r="A60" s="33" t="s">
        <v>91</v>
      </c>
      <c r="B60" s="34" t="s">
        <v>31</v>
      </c>
      <c r="C60" s="35" t="s">
        <v>422</v>
      </c>
      <c r="D60" s="36">
        <f>D61</f>
        <v>31902900</v>
      </c>
      <c r="E60" s="36">
        <f>E61</f>
        <v>25639608.780000001</v>
      </c>
      <c r="F60" s="37">
        <f t="shared" si="4"/>
        <v>6263291.2199999988</v>
      </c>
    </row>
    <row r="61" spans="1:6" ht="56.25">
      <c r="A61" s="33" t="s">
        <v>92</v>
      </c>
      <c r="B61" s="34" t="s">
        <v>31</v>
      </c>
      <c r="C61" s="35" t="s">
        <v>423</v>
      </c>
      <c r="D61" s="36">
        <v>31902900</v>
      </c>
      <c r="E61" s="36">
        <v>25639608.780000001</v>
      </c>
      <c r="F61" s="51">
        <f t="shared" si="4"/>
        <v>6263291.2199999988</v>
      </c>
    </row>
    <row r="62" spans="1:6" ht="24.6" customHeight="1">
      <c r="A62" s="33" t="s">
        <v>424</v>
      </c>
      <c r="B62" s="34" t="s">
        <v>31</v>
      </c>
      <c r="C62" s="35" t="s">
        <v>425</v>
      </c>
      <c r="D62" s="36">
        <f>D63</f>
        <v>40586900</v>
      </c>
      <c r="E62" s="36">
        <f>E63</f>
        <v>40586898.43</v>
      </c>
      <c r="F62" s="37">
        <f t="shared" si="4"/>
        <v>1.5700000002980232</v>
      </c>
    </row>
    <row r="63" spans="1:6" ht="24.6" customHeight="1" thickBot="1">
      <c r="A63" s="33" t="s">
        <v>426</v>
      </c>
      <c r="B63" s="34" t="s">
        <v>31</v>
      </c>
      <c r="C63" s="35" t="s">
        <v>427</v>
      </c>
      <c r="D63" s="36">
        <v>40586900</v>
      </c>
      <c r="E63" s="36">
        <v>40586898.43</v>
      </c>
      <c r="F63" s="37">
        <f t="shared" si="4"/>
        <v>1.5700000002980232</v>
      </c>
    </row>
    <row r="64" spans="1:6" ht="12.75" customHeight="1">
      <c r="A64" s="39"/>
      <c r="B64" s="40"/>
      <c r="C64" s="40"/>
      <c r="D64" s="41"/>
      <c r="E64" s="41"/>
      <c r="F64" s="41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7"/>
  <sheetViews>
    <sheetView showGridLines="0" tabSelected="1" topLeftCell="A117" workbookViewId="0">
      <selection activeCell="A120" sqref="A120"/>
    </sheetView>
  </sheetViews>
  <sheetFormatPr defaultRowHeight="12.75" customHeight="1"/>
  <cols>
    <col min="1" max="1" width="45.7109375" customWidth="1"/>
    <col min="2" max="2" width="4.28515625" customWidth="1"/>
    <col min="3" max="3" width="21.42578125" customWidth="1"/>
    <col min="4" max="4" width="12.42578125" customWidth="1"/>
    <col min="5" max="5" width="12" customWidth="1"/>
    <col min="6" max="6" width="13.85546875" customWidth="1"/>
  </cols>
  <sheetData>
    <row r="2" spans="1:6" ht="15" customHeight="1">
      <c r="A2" s="131" t="s">
        <v>93</v>
      </c>
      <c r="B2" s="131"/>
      <c r="C2" s="131"/>
      <c r="D2" s="131"/>
      <c r="E2" s="1"/>
      <c r="F2" s="13" t="s">
        <v>94</v>
      </c>
    </row>
    <row r="3" spans="1:6" ht="13.5" customHeight="1">
      <c r="A3" s="5"/>
      <c r="B3" s="5"/>
      <c r="C3" s="42"/>
      <c r="D3" s="9"/>
      <c r="E3" s="9"/>
      <c r="F3" s="9"/>
    </row>
    <row r="4" spans="1:6" ht="10.15" customHeight="1">
      <c r="A4" s="144" t="s">
        <v>21</v>
      </c>
      <c r="B4" s="136" t="s">
        <v>22</v>
      </c>
      <c r="C4" s="142" t="s">
        <v>95</v>
      </c>
      <c r="D4" s="128" t="s">
        <v>24</v>
      </c>
      <c r="E4" s="147" t="s">
        <v>25</v>
      </c>
      <c r="F4" s="125" t="s">
        <v>26</v>
      </c>
    </row>
    <row r="5" spans="1:6" ht="5.45" customHeight="1">
      <c r="A5" s="145"/>
      <c r="B5" s="137"/>
      <c r="C5" s="143"/>
      <c r="D5" s="129"/>
      <c r="E5" s="148"/>
      <c r="F5" s="126"/>
    </row>
    <row r="6" spans="1:6" ht="9.6" customHeight="1">
      <c r="A6" s="145"/>
      <c r="B6" s="137"/>
      <c r="C6" s="143"/>
      <c r="D6" s="129"/>
      <c r="E6" s="148"/>
      <c r="F6" s="126"/>
    </row>
    <row r="7" spans="1:6" ht="6" customHeight="1">
      <c r="A7" s="145"/>
      <c r="B7" s="137"/>
      <c r="C7" s="143"/>
      <c r="D7" s="129"/>
      <c r="E7" s="148"/>
      <c r="F7" s="126"/>
    </row>
    <row r="8" spans="1:6" ht="6.6" customHeight="1">
      <c r="A8" s="145"/>
      <c r="B8" s="137"/>
      <c r="C8" s="143"/>
      <c r="D8" s="129"/>
      <c r="E8" s="148"/>
      <c r="F8" s="126"/>
    </row>
    <row r="9" spans="1:6" ht="10.9" customHeight="1">
      <c r="A9" s="145"/>
      <c r="B9" s="137"/>
      <c r="C9" s="143"/>
      <c r="D9" s="129"/>
      <c r="E9" s="148"/>
      <c r="F9" s="126"/>
    </row>
    <row r="10" spans="1:6" ht="4.1500000000000004" hidden="1" customHeight="1">
      <c r="A10" s="145"/>
      <c r="B10" s="137"/>
      <c r="C10" s="43"/>
      <c r="D10" s="129"/>
      <c r="E10" s="44"/>
      <c r="F10" s="45"/>
    </row>
    <row r="11" spans="1:6" ht="13.15" hidden="1" customHeight="1">
      <c r="A11" s="146"/>
      <c r="B11" s="138"/>
      <c r="C11" s="46"/>
      <c r="D11" s="130"/>
      <c r="E11" s="47"/>
      <c r="F11" s="48"/>
    </row>
    <row r="12" spans="1:6" ht="13.5" customHeight="1" thickBot="1">
      <c r="A12" s="18">
        <v>1</v>
      </c>
      <c r="B12" s="19">
        <v>2</v>
      </c>
      <c r="C12" s="20">
        <v>3</v>
      </c>
      <c r="D12" s="21" t="s">
        <v>27</v>
      </c>
      <c r="E12" s="49" t="s">
        <v>28</v>
      </c>
      <c r="F12" s="23" t="s">
        <v>29</v>
      </c>
    </row>
    <row r="13" spans="1:6">
      <c r="A13" s="87" t="s">
        <v>96</v>
      </c>
      <c r="B13" s="88" t="s">
        <v>97</v>
      </c>
      <c r="C13" s="89" t="s">
        <v>98</v>
      </c>
      <c r="D13" s="90">
        <f>D15</f>
        <v>84257500</v>
      </c>
      <c r="E13" s="91">
        <f>E15</f>
        <v>77438293.260000005</v>
      </c>
      <c r="F13" s="83">
        <f>D13-E13</f>
        <v>6819206.7399999946</v>
      </c>
    </row>
    <row r="14" spans="1:6">
      <c r="A14" s="92" t="s">
        <v>33</v>
      </c>
      <c r="B14" s="93"/>
      <c r="C14" s="94"/>
      <c r="D14" s="95"/>
      <c r="E14" s="96"/>
      <c r="F14" s="109"/>
    </row>
    <row r="15" spans="1:6">
      <c r="A15" s="84" t="s">
        <v>15</v>
      </c>
      <c r="B15" s="97" t="s">
        <v>97</v>
      </c>
      <c r="C15" s="85" t="s">
        <v>99</v>
      </c>
      <c r="D15" s="86">
        <f>D16+D82+D94+D109+D126+D153+D161+D177+D192</f>
        <v>84257500</v>
      </c>
      <c r="E15" s="86">
        <f>E16+E82+E94+E109+E126+E153+E161+E177+E192</f>
        <v>77438293.260000005</v>
      </c>
      <c r="F15" s="110">
        <f>D15-E15</f>
        <v>6819206.7399999946</v>
      </c>
    </row>
    <row r="16" spans="1:6" ht="18.600000000000001" customHeight="1">
      <c r="A16" s="87" t="s">
        <v>100</v>
      </c>
      <c r="B16" s="88" t="s">
        <v>97</v>
      </c>
      <c r="C16" s="89" t="s">
        <v>101</v>
      </c>
      <c r="D16" s="90">
        <f>D17+D36+D42</f>
        <v>5379400</v>
      </c>
      <c r="E16" s="90">
        <f>E17+E42</f>
        <v>4968171.0699999994</v>
      </c>
      <c r="F16" s="110">
        <f t="shared" ref="F16:F83" si="0">D16-E16</f>
        <v>411228.93000000063</v>
      </c>
    </row>
    <row r="17" spans="1:6" ht="42.75" customHeight="1">
      <c r="A17" s="84" t="s">
        <v>102</v>
      </c>
      <c r="B17" s="97" t="s">
        <v>97</v>
      </c>
      <c r="C17" s="85" t="s">
        <v>103</v>
      </c>
      <c r="D17" s="86">
        <f>D18+D30</f>
        <v>4903100</v>
      </c>
      <c r="E17" s="86">
        <f>E18+E30</f>
        <v>4599701.3899999997</v>
      </c>
      <c r="F17" s="110">
        <f t="shared" si="0"/>
        <v>303398.61000000034</v>
      </c>
    </row>
    <row r="18" spans="1:6" ht="29.45" customHeight="1">
      <c r="A18" s="84" t="s">
        <v>104</v>
      </c>
      <c r="B18" s="97" t="s">
        <v>97</v>
      </c>
      <c r="C18" s="85" t="s">
        <v>105</v>
      </c>
      <c r="D18" s="86">
        <f>D19</f>
        <v>4902900</v>
      </c>
      <c r="E18" s="86">
        <f>E19</f>
        <v>4599501.3899999997</v>
      </c>
      <c r="F18" s="110">
        <f t="shared" si="0"/>
        <v>303398.61000000034</v>
      </c>
    </row>
    <row r="19" spans="1:6" ht="28.9" customHeight="1">
      <c r="A19" s="84" t="s">
        <v>106</v>
      </c>
      <c r="B19" s="97" t="s">
        <v>97</v>
      </c>
      <c r="C19" s="85" t="s">
        <v>107</v>
      </c>
      <c r="D19" s="86">
        <f>D20+D26</f>
        <v>4902900</v>
      </c>
      <c r="E19" s="86">
        <f>E20+E26</f>
        <v>4599501.3899999997</v>
      </c>
      <c r="F19" s="110">
        <f t="shared" si="0"/>
        <v>303398.61000000034</v>
      </c>
    </row>
    <row r="20" spans="1:6" ht="78.75">
      <c r="A20" s="99" t="s">
        <v>108</v>
      </c>
      <c r="B20" s="97" t="s">
        <v>97</v>
      </c>
      <c r="C20" s="85" t="s">
        <v>109</v>
      </c>
      <c r="D20" s="86">
        <f>FIO</f>
        <v>4119100</v>
      </c>
      <c r="E20" s="86">
        <f>E21</f>
        <v>3966214.73</v>
      </c>
      <c r="F20" s="110">
        <f t="shared" si="0"/>
        <v>152885.27000000002</v>
      </c>
    </row>
    <row r="21" spans="1:6" ht="47.45" customHeight="1">
      <c r="A21" s="84" t="s">
        <v>110</v>
      </c>
      <c r="B21" s="97" t="s">
        <v>97</v>
      </c>
      <c r="C21" s="85" t="s">
        <v>111</v>
      </c>
      <c r="D21" s="86">
        <f>D22</f>
        <v>4119100</v>
      </c>
      <c r="E21" s="98">
        <f>E22</f>
        <v>3966214.73</v>
      </c>
      <c r="F21" s="110">
        <f t="shared" si="0"/>
        <v>152885.27000000002</v>
      </c>
    </row>
    <row r="22" spans="1:6" ht="24.6" customHeight="1">
      <c r="A22" s="84" t="s">
        <v>112</v>
      </c>
      <c r="B22" s="97" t="s">
        <v>97</v>
      </c>
      <c r="C22" s="85" t="s">
        <v>113</v>
      </c>
      <c r="D22" s="86">
        <f>D23+D24+D25</f>
        <v>4119100</v>
      </c>
      <c r="E22" s="98">
        <f>E23+E24+E25</f>
        <v>3966214.73</v>
      </c>
      <c r="F22" s="110">
        <f t="shared" si="0"/>
        <v>152885.27000000002</v>
      </c>
    </row>
    <row r="23" spans="1:6" ht="21" customHeight="1">
      <c r="A23" s="84" t="s">
        <v>114</v>
      </c>
      <c r="B23" s="97" t="s">
        <v>97</v>
      </c>
      <c r="C23" s="85" t="s">
        <v>115</v>
      </c>
      <c r="D23" s="27">
        <v>2991600</v>
      </c>
      <c r="E23" s="98">
        <v>2899897.11</v>
      </c>
      <c r="F23" s="110">
        <f t="shared" si="0"/>
        <v>91702.89000000013</v>
      </c>
    </row>
    <row r="24" spans="1:6" ht="23.45" customHeight="1">
      <c r="A24" s="84" t="s">
        <v>116</v>
      </c>
      <c r="B24" s="97" t="s">
        <v>97</v>
      </c>
      <c r="C24" s="85" t="s">
        <v>117</v>
      </c>
      <c r="D24" s="27">
        <v>226600</v>
      </c>
      <c r="E24" s="98">
        <v>206438.6</v>
      </c>
      <c r="F24" s="110">
        <f t="shared" si="0"/>
        <v>20161.399999999994</v>
      </c>
    </row>
    <row r="25" spans="1:6" ht="37.5" customHeight="1">
      <c r="A25" s="84" t="s">
        <v>118</v>
      </c>
      <c r="B25" s="97" t="s">
        <v>97</v>
      </c>
      <c r="C25" s="85" t="s">
        <v>119</v>
      </c>
      <c r="D25" s="27">
        <v>900900</v>
      </c>
      <c r="E25" s="98">
        <v>859879.02</v>
      </c>
      <c r="F25" s="110">
        <f t="shared" si="0"/>
        <v>41020.979999999981</v>
      </c>
    </row>
    <row r="26" spans="1:6" ht="66" customHeight="1">
      <c r="A26" s="99" t="s">
        <v>120</v>
      </c>
      <c r="B26" s="97" t="s">
        <v>97</v>
      </c>
      <c r="C26" s="85" t="s">
        <v>121</v>
      </c>
      <c r="D26" s="86">
        <f t="shared" ref="D26:E28" si="1">D27</f>
        <v>783800</v>
      </c>
      <c r="E26" s="98">
        <f t="shared" si="1"/>
        <v>633286.66</v>
      </c>
      <c r="F26" s="110">
        <f t="shared" si="0"/>
        <v>150513.33999999997</v>
      </c>
    </row>
    <row r="27" spans="1:6" ht="22.5">
      <c r="A27" s="84" t="s">
        <v>122</v>
      </c>
      <c r="B27" s="97" t="s">
        <v>97</v>
      </c>
      <c r="C27" s="85" t="s">
        <v>123</v>
      </c>
      <c r="D27" s="86">
        <f t="shared" si="1"/>
        <v>783800</v>
      </c>
      <c r="E27" s="98">
        <f t="shared" si="1"/>
        <v>633286.66</v>
      </c>
      <c r="F27" s="110">
        <f t="shared" si="0"/>
        <v>150513.33999999997</v>
      </c>
    </row>
    <row r="28" spans="1:6" ht="31.15" customHeight="1">
      <c r="A28" s="84" t="s">
        <v>124</v>
      </c>
      <c r="B28" s="97" t="s">
        <v>97</v>
      </c>
      <c r="C28" s="85" t="s">
        <v>125</v>
      </c>
      <c r="D28" s="86">
        <f t="shared" si="1"/>
        <v>783800</v>
      </c>
      <c r="E28" s="98">
        <f t="shared" si="1"/>
        <v>633286.66</v>
      </c>
      <c r="F28" s="110">
        <f t="shared" si="0"/>
        <v>150513.33999999997</v>
      </c>
    </row>
    <row r="29" spans="1:6">
      <c r="A29" s="84" t="s">
        <v>126</v>
      </c>
      <c r="B29" s="97" t="s">
        <v>97</v>
      </c>
      <c r="C29" s="85" t="s">
        <v>127</v>
      </c>
      <c r="D29" s="86">
        <v>783800</v>
      </c>
      <c r="E29" s="98">
        <v>633286.66</v>
      </c>
      <c r="F29" s="110">
        <f t="shared" si="0"/>
        <v>150513.33999999997</v>
      </c>
    </row>
    <row r="30" spans="1:6" ht="34.15" customHeight="1">
      <c r="A30" s="84" t="s">
        <v>128</v>
      </c>
      <c r="B30" s="97" t="s">
        <v>97</v>
      </c>
      <c r="C30" s="85" t="s">
        <v>129</v>
      </c>
      <c r="D30" s="86">
        <v>200</v>
      </c>
      <c r="E30" s="98">
        <v>200</v>
      </c>
      <c r="F30" s="110">
        <f t="shared" si="0"/>
        <v>0</v>
      </c>
    </row>
    <row r="31" spans="1:6" ht="20.25" customHeight="1">
      <c r="A31" s="84" t="s">
        <v>130</v>
      </c>
      <c r="B31" s="97" t="s">
        <v>97</v>
      </c>
      <c r="C31" s="85" t="s">
        <v>131</v>
      </c>
      <c r="D31" s="86">
        <v>200</v>
      </c>
      <c r="E31" s="98">
        <v>200</v>
      </c>
      <c r="F31" s="110">
        <f t="shared" si="0"/>
        <v>0</v>
      </c>
    </row>
    <row r="32" spans="1:6" ht="88.15" customHeight="1">
      <c r="A32" s="99" t="s">
        <v>132</v>
      </c>
      <c r="B32" s="97" t="s">
        <v>97</v>
      </c>
      <c r="C32" s="85" t="s">
        <v>133</v>
      </c>
      <c r="D32" s="86">
        <v>200</v>
      </c>
      <c r="E32" s="98">
        <v>200</v>
      </c>
      <c r="F32" s="110">
        <f t="shared" si="0"/>
        <v>0</v>
      </c>
    </row>
    <row r="33" spans="1:6" ht="22.5">
      <c r="A33" s="84" t="s">
        <v>122</v>
      </c>
      <c r="B33" s="97" t="s">
        <v>97</v>
      </c>
      <c r="C33" s="85" t="s">
        <v>134</v>
      </c>
      <c r="D33" s="86">
        <v>200</v>
      </c>
      <c r="E33" s="98">
        <v>200</v>
      </c>
      <c r="F33" s="110">
        <f t="shared" si="0"/>
        <v>0</v>
      </c>
    </row>
    <row r="34" spans="1:6" ht="30.6" customHeight="1">
      <c r="A34" s="84" t="s">
        <v>124</v>
      </c>
      <c r="B34" s="97" t="s">
        <v>97</v>
      </c>
      <c r="C34" s="85" t="s">
        <v>135</v>
      </c>
      <c r="D34" s="86">
        <v>200</v>
      </c>
      <c r="E34" s="98">
        <v>200</v>
      </c>
      <c r="F34" s="110">
        <f t="shared" si="0"/>
        <v>0</v>
      </c>
    </row>
    <row r="35" spans="1:6">
      <c r="A35" s="84" t="s">
        <v>126</v>
      </c>
      <c r="B35" s="97" t="s">
        <v>97</v>
      </c>
      <c r="C35" s="85" t="s">
        <v>136</v>
      </c>
      <c r="D35" s="86">
        <v>200</v>
      </c>
      <c r="E35" s="98">
        <v>200</v>
      </c>
      <c r="F35" s="110">
        <f t="shared" si="0"/>
        <v>0</v>
      </c>
    </row>
    <row r="36" spans="1:6" ht="15" customHeight="1">
      <c r="A36" s="84" t="s">
        <v>137</v>
      </c>
      <c r="B36" s="97" t="s">
        <v>97</v>
      </c>
      <c r="C36" s="85" t="s">
        <v>138</v>
      </c>
      <c r="D36" s="86">
        <f>D37</f>
        <v>55000</v>
      </c>
      <c r="E36" s="98" t="s">
        <v>42</v>
      </c>
      <c r="F36" s="110">
        <f>F37</f>
        <v>55000</v>
      </c>
    </row>
    <row r="37" spans="1:6" ht="25.15" customHeight="1">
      <c r="A37" s="84" t="s">
        <v>128</v>
      </c>
      <c r="B37" s="97" t="s">
        <v>97</v>
      </c>
      <c r="C37" s="85" t="s">
        <v>139</v>
      </c>
      <c r="D37" s="86">
        <f>D38</f>
        <v>55000</v>
      </c>
      <c r="E37" s="98" t="s">
        <v>42</v>
      </c>
      <c r="F37" s="110">
        <f>F38</f>
        <v>55000</v>
      </c>
    </row>
    <row r="38" spans="1:6" ht="19.149999999999999" customHeight="1">
      <c r="A38" s="84" t="s">
        <v>140</v>
      </c>
      <c r="B38" s="97" t="s">
        <v>97</v>
      </c>
      <c r="C38" s="85" t="s">
        <v>141</v>
      </c>
      <c r="D38" s="86">
        <f>D39</f>
        <v>55000</v>
      </c>
      <c r="E38" s="98" t="s">
        <v>42</v>
      </c>
      <c r="F38" s="110">
        <f>F39</f>
        <v>55000</v>
      </c>
    </row>
    <row r="39" spans="1:6" ht="46.15" customHeight="1">
      <c r="A39" s="84" t="s">
        <v>142</v>
      </c>
      <c r="B39" s="97" t="s">
        <v>97</v>
      </c>
      <c r="C39" s="85" t="s">
        <v>143</v>
      </c>
      <c r="D39" s="86">
        <f>D40</f>
        <v>55000</v>
      </c>
      <c r="E39" s="98" t="s">
        <v>42</v>
      </c>
      <c r="F39" s="110">
        <f>F40</f>
        <v>55000</v>
      </c>
    </row>
    <row r="40" spans="1:6" ht="16.899999999999999" customHeight="1">
      <c r="A40" s="84" t="s">
        <v>144</v>
      </c>
      <c r="B40" s="97" t="s">
        <v>97</v>
      </c>
      <c r="C40" s="85" t="s">
        <v>145</v>
      </c>
      <c r="D40" s="86">
        <f>D41</f>
        <v>55000</v>
      </c>
      <c r="E40" s="98" t="s">
        <v>42</v>
      </c>
      <c r="F40" s="110">
        <f>F41</f>
        <v>55000</v>
      </c>
    </row>
    <row r="41" spans="1:6" ht="16.899999999999999" customHeight="1">
      <c r="A41" s="84" t="s">
        <v>146</v>
      </c>
      <c r="B41" s="97" t="s">
        <v>97</v>
      </c>
      <c r="C41" s="85" t="s">
        <v>147</v>
      </c>
      <c r="D41" s="86">
        <v>55000</v>
      </c>
      <c r="E41" s="98" t="s">
        <v>42</v>
      </c>
      <c r="F41" s="110">
        <v>55000</v>
      </c>
    </row>
    <row r="42" spans="1:6" ht="19.149999999999999" customHeight="1">
      <c r="A42" s="84" t="s">
        <v>148</v>
      </c>
      <c r="B42" s="97" t="s">
        <v>97</v>
      </c>
      <c r="C42" s="85" t="s">
        <v>149</v>
      </c>
      <c r="D42" s="86">
        <f>D43+D51+D66+D72</f>
        <v>421300</v>
      </c>
      <c r="E42" s="86">
        <f>E43+E51+E66+E72</f>
        <v>368469.68000000005</v>
      </c>
      <c r="F42" s="110">
        <f t="shared" si="0"/>
        <v>52830.319999999949</v>
      </c>
    </row>
    <row r="43" spans="1:6" ht="22.5">
      <c r="A43" s="84" t="s">
        <v>104</v>
      </c>
      <c r="B43" s="97" t="s">
        <v>97</v>
      </c>
      <c r="C43" s="85" t="s">
        <v>150</v>
      </c>
      <c r="D43" s="86">
        <f t="shared" ref="D43:E46" si="2">D44</f>
        <v>289400</v>
      </c>
      <c r="E43" s="98">
        <f t="shared" si="2"/>
        <v>281338.48000000004</v>
      </c>
      <c r="F43" s="110">
        <f t="shared" si="0"/>
        <v>8061.5199999999604</v>
      </c>
    </row>
    <row r="44" spans="1:6" ht="30" customHeight="1">
      <c r="A44" s="84" t="s">
        <v>106</v>
      </c>
      <c r="B44" s="97" t="s">
        <v>97</v>
      </c>
      <c r="C44" s="85" t="s">
        <v>151</v>
      </c>
      <c r="D44" s="86">
        <f t="shared" si="2"/>
        <v>289400</v>
      </c>
      <c r="E44" s="98">
        <f t="shared" si="2"/>
        <v>281338.48000000004</v>
      </c>
      <c r="F44" s="110">
        <f t="shared" si="0"/>
        <v>8061.5199999999604</v>
      </c>
    </row>
    <row r="45" spans="1:6" ht="61.9" customHeight="1">
      <c r="A45" s="84" t="s">
        <v>152</v>
      </c>
      <c r="B45" s="97" t="s">
        <v>97</v>
      </c>
      <c r="C45" s="85" t="s">
        <v>153</v>
      </c>
      <c r="D45" s="86">
        <f t="shared" si="2"/>
        <v>289400</v>
      </c>
      <c r="E45" s="98">
        <f t="shared" si="2"/>
        <v>281338.48000000004</v>
      </c>
      <c r="F45" s="110">
        <f t="shared" si="0"/>
        <v>8061.5199999999604</v>
      </c>
    </row>
    <row r="46" spans="1:6">
      <c r="A46" s="84" t="s">
        <v>144</v>
      </c>
      <c r="B46" s="97" t="s">
        <v>97</v>
      </c>
      <c r="C46" s="85" t="s">
        <v>154</v>
      </c>
      <c r="D46" s="86">
        <f t="shared" si="2"/>
        <v>289400</v>
      </c>
      <c r="E46" s="98">
        <f t="shared" si="2"/>
        <v>281338.48000000004</v>
      </c>
      <c r="F46" s="110">
        <f t="shared" si="0"/>
        <v>8061.5199999999604</v>
      </c>
    </row>
    <row r="47" spans="1:6">
      <c r="A47" s="84" t="s">
        <v>155</v>
      </c>
      <c r="B47" s="97" t="s">
        <v>97</v>
      </c>
      <c r="C47" s="85" t="s">
        <v>156</v>
      </c>
      <c r="D47" s="86">
        <f>D48+D49+D50</f>
        <v>289400</v>
      </c>
      <c r="E47" s="86">
        <f>E48+E49</f>
        <v>281338.48000000004</v>
      </c>
      <c r="F47" s="110">
        <f t="shared" si="0"/>
        <v>8061.5199999999604</v>
      </c>
    </row>
    <row r="48" spans="1:6" ht="19.149999999999999" customHeight="1">
      <c r="A48" s="84" t="s">
        <v>157</v>
      </c>
      <c r="B48" s="97" t="s">
        <v>97</v>
      </c>
      <c r="C48" s="85" t="s">
        <v>158</v>
      </c>
      <c r="D48" s="86">
        <v>286500</v>
      </c>
      <c r="E48" s="98">
        <v>279860.64</v>
      </c>
      <c r="F48" s="110">
        <f t="shared" si="0"/>
        <v>6639.359999999986</v>
      </c>
    </row>
    <row r="49" spans="1:6" ht="19.149999999999999" customHeight="1">
      <c r="A49" s="84" t="s">
        <v>159</v>
      </c>
      <c r="B49" s="97" t="s">
        <v>97</v>
      </c>
      <c r="C49" s="85" t="s">
        <v>160</v>
      </c>
      <c r="D49" s="86">
        <v>1600</v>
      </c>
      <c r="E49" s="98">
        <v>1477.84</v>
      </c>
      <c r="F49" s="110">
        <f t="shared" si="0"/>
        <v>122.16000000000008</v>
      </c>
    </row>
    <row r="50" spans="1:6" ht="19.149999999999999" customHeight="1">
      <c r="A50" s="84" t="s">
        <v>161</v>
      </c>
      <c r="B50" s="97" t="s">
        <v>97</v>
      </c>
      <c r="C50" s="85" t="s">
        <v>162</v>
      </c>
      <c r="D50" s="86">
        <v>1300</v>
      </c>
      <c r="E50" s="98" t="s">
        <v>42</v>
      </c>
      <c r="F50" s="110">
        <v>1300</v>
      </c>
    </row>
    <row r="51" spans="1:6" ht="22.5">
      <c r="A51" s="84" t="s">
        <v>163</v>
      </c>
      <c r="B51" s="97" t="s">
        <v>97</v>
      </c>
      <c r="C51" s="85" t="s">
        <v>164</v>
      </c>
      <c r="D51" s="86">
        <f>D52+D57</f>
        <v>83000</v>
      </c>
      <c r="E51" s="98">
        <f>E52+E57</f>
        <v>55700</v>
      </c>
      <c r="F51" s="110">
        <f t="shared" si="0"/>
        <v>27300</v>
      </c>
    </row>
    <row r="52" spans="1:6" ht="49.9" customHeight="1">
      <c r="A52" s="84" t="s">
        <v>165</v>
      </c>
      <c r="B52" s="97" t="s">
        <v>97</v>
      </c>
      <c r="C52" s="85" t="s">
        <v>166</v>
      </c>
      <c r="D52" s="86">
        <v>20000</v>
      </c>
      <c r="E52" s="98">
        <v>20000</v>
      </c>
      <c r="F52" s="110">
        <f t="shared" si="0"/>
        <v>0</v>
      </c>
    </row>
    <row r="53" spans="1:6" ht="89.25" customHeight="1">
      <c r="A53" s="99" t="s">
        <v>167</v>
      </c>
      <c r="B53" s="97" t="s">
        <v>97</v>
      </c>
      <c r="C53" s="85" t="s">
        <v>168</v>
      </c>
      <c r="D53" s="86">
        <v>20000</v>
      </c>
      <c r="E53" s="98">
        <v>20000</v>
      </c>
      <c r="F53" s="110">
        <f t="shared" si="0"/>
        <v>0</v>
      </c>
    </row>
    <row r="54" spans="1:6">
      <c r="A54" s="84" t="s">
        <v>144</v>
      </c>
      <c r="B54" s="97" t="s">
        <v>97</v>
      </c>
      <c r="C54" s="85" t="s">
        <v>169</v>
      </c>
      <c r="D54" s="86">
        <v>20000</v>
      </c>
      <c r="E54" s="98">
        <v>20000</v>
      </c>
      <c r="F54" s="110">
        <f t="shared" si="0"/>
        <v>0</v>
      </c>
    </row>
    <row r="55" spans="1:6" ht="19.149999999999999" customHeight="1">
      <c r="A55" s="84" t="s">
        <v>155</v>
      </c>
      <c r="B55" s="97" t="s">
        <v>97</v>
      </c>
      <c r="C55" s="85" t="s">
        <v>170</v>
      </c>
      <c r="D55" s="86">
        <v>20000</v>
      </c>
      <c r="E55" s="98">
        <v>20000</v>
      </c>
      <c r="F55" s="110">
        <f t="shared" si="0"/>
        <v>0</v>
      </c>
    </row>
    <row r="56" spans="1:6" ht="21" customHeight="1">
      <c r="A56" s="84" t="s">
        <v>161</v>
      </c>
      <c r="B56" s="97" t="s">
        <v>97</v>
      </c>
      <c r="C56" s="85" t="s">
        <v>171</v>
      </c>
      <c r="D56" s="86">
        <v>20000</v>
      </c>
      <c r="E56" s="98">
        <v>20000</v>
      </c>
      <c r="F56" s="110">
        <f t="shared" si="0"/>
        <v>0</v>
      </c>
    </row>
    <row r="57" spans="1:6" ht="33.75">
      <c r="A57" s="84" t="s">
        <v>172</v>
      </c>
      <c r="B57" s="97" t="s">
        <v>97</v>
      </c>
      <c r="C57" s="85" t="s">
        <v>173</v>
      </c>
      <c r="D57" s="86">
        <f>D58+D62</f>
        <v>63000</v>
      </c>
      <c r="E57" s="98">
        <f>E58+E62</f>
        <v>35700</v>
      </c>
      <c r="F57" s="110">
        <f t="shared" si="0"/>
        <v>27300</v>
      </c>
    </row>
    <row r="58" spans="1:6" ht="91.15" customHeight="1">
      <c r="A58" s="99" t="s">
        <v>174</v>
      </c>
      <c r="B58" s="97" t="s">
        <v>97</v>
      </c>
      <c r="C58" s="85" t="s">
        <v>175</v>
      </c>
      <c r="D58" s="86">
        <f t="shared" ref="D58:E60" si="3">D59</f>
        <v>47400</v>
      </c>
      <c r="E58" s="98">
        <f t="shared" si="3"/>
        <v>20100</v>
      </c>
      <c r="F58" s="110">
        <f t="shared" si="0"/>
        <v>27300</v>
      </c>
    </row>
    <row r="59" spans="1:6" ht="22.5">
      <c r="A59" s="84" t="s">
        <v>122</v>
      </c>
      <c r="B59" s="97" t="s">
        <v>97</v>
      </c>
      <c r="C59" s="85" t="s">
        <v>176</v>
      </c>
      <c r="D59" s="86">
        <f t="shared" si="3"/>
        <v>47400</v>
      </c>
      <c r="E59" s="98">
        <f t="shared" si="3"/>
        <v>20100</v>
      </c>
      <c r="F59" s="110">
        <f t="shared" si="0"/>
        <v>27300</v>
      </c>
    </row>
    <row r="60" spans="1:6" ht="22.5">
      <c r="A60" s="84" t="s">
        <v>124</v>
      </c>
      <c r="B60" s="97" t="s">
        <v>97</v>
      </c>
      <c r="C60" s="85" t="s">
        <v>177</v>
      </c>
      <c r="D60" s="86">
        <f t="shared" si="3"/>
        <v>47400</v>
      </c>
      <c r="E60" s="98">
        <f t="shared" si="3"/>
        <v>20100</v>
      </c>
      <c r="F60" s="110">
        <f t="shared" si="0"/>
        <v>27300</v>
      </c>
    </row>
    <row r="61" spans="1:6">
      <c r="A61" s="84" t="s">
        <v>126</v>
      </c>
      <c r="B61" s="97" t="s">
        <v>97</v>
      </c>
      <c r="C61" s="85" t="s">
        <v>178</v>
      </c>
      <c r="D61" s="86">
        <v>47400</v>
      </c>
      <c r="E61" s="98">
        <v>20100</v>
      </c>
      <c r="F61" s="110">
        <f t="shared" si="0"/>
        <v>27300</v>
      </c>
    </row>
    <row r="62" spans="1:6" ht="79.900000000000006" customHeight="1">
      <c r="A62" s="99" t="s">
        <v>179</v>
      </c>
      <c r="B62" s="97" t="s">
        <v>97</v>
      </c>
      <c r="C62" s="85" t="s">
        <v>180</v>
      </c>
      <c r="D62" s="86">
        <f t="shared" ref="D62:E64" si="4">D63</f>
        <v>15600</v>
      </c>
      <c r="E62" s="98">
        <f t="shared" si="4"/>
        <v>15600</v>
      </c>
      <c r="F62" s="110">
        <f t="shared" si="0"/>
        <v>0</v>
      </c>
    </row>
    <row r="63" spans="1:6" ht="22.5">
      <c r="A63" s="84" t="s">
        <v>122</v>
      </c>
      <c r="B63" s="97" t="s">
        <v>97</v>
      </c>
      <c r="C63" s="85" t="s">
        <v>181</v>
      </c>
      <c r="D63" s="86">
        <f t="shared" si="4"/>
        <v>15600</v>
      </c>
      <c r="E63" s="98">
        <f t="shared" si="4"/>
        <v>15600</v>
      </c>
      <c r="F63" s="110">
        <f t="shared" si="0"/>
        <v>0</v>
      </c>
    </row>
    <row r="64" spans="1:6" ht="27" customHeight="1">
      <c r="A64" s="84" t="s">
        <v>124</v>
      </c>
      <c r="B64" s="97" t="s">
        <v>97</v>
      </c>
      <c r="C64" s="85" t="s">
        <v>182</v>
      </c>
      <c r="D64" s="86">
        <f t="shared" si="4"/>
        <v>15600</v>
      </c>
      <c r="E64" s="98">
        <f t="shared" si="4"/>
        <v>15600</v>
      </c>
      <c r="F64" s="110">
        <f t="shared" si="0"/>
        <v>0</v>
      </c>
    </row>
    <row r="65" spans="1:6" ht="25.15" customHeight="1">
      <c r="A65" s="84" t="s">
        <v>126</v>
      </c>
      <c r="B65" s="97" t="s">
        <v>97</v>
      </c>
      <c r="C65" s="85" t="s">
        <v>183</v>
      </c>
      <c r="D65" s="86">
        <v>15600</v>
      </c>
      <c r="E65" s="98">
        <v>15600</v>
      </c>
      <c r="F65" s="110">
        <f t="shared" si="0"/>
        <v>0</v>
      </c>
    </row>
    <row r="66" spans="1:6" ht="44.45" customHeight="1">
      <c r="A66" s="84" t="s">
        <v>402</v>
      </c>
      <c r="B66" s="97" t="s">
        <v>97</v>
      </c>
      <c r="C66" s="85" t="s">
        <v>374</v>
      </c>
      <c r="D66" s="86">
        <v>3000</v>
      </c>
      <c r="E66" s="111">
        <f>E67</f>
        <v>0</v>
      </c>
      <c r="F66" s="110">
        <f t="shared" si="0"/>
        <v>3000</v>
      </c>
    </row>
    <row r="67" spans="1:6" ht="21.6" customHeight="1">
      <c r="A67" s="84" t="s">
        <v>375</v>
      </c>
      <c r="B67" s="97" t="s">
        <v>97</v>
      </c>
      <c r="C67" s="85" t="s">
        <v>376</v>
      </c>
      <c r="D67" s="86">
        <v>3000</v>
      </c>
      <c r="E67" s="111">
        <f>E68</f>
        <v>0</v>
      </c>
      <c r="F67" s="110">
        <f t="shared" si="0"/>
        <v>3000</v>
      </c>
    </row>
    <row r="68" spans="1:6" ht="101.25">
      <c r="A68" s="99" t="s">
        <v>377</v>
      </c>
      <c r="B68" s="97" t="s">
        <v>97</v>
      </c>
      <c r="C68" s="85" t="s">
        <v>378</v>
      </c>
      <c r="D68" s="86">
        <v>3000</v>
      </c>
      <c r="E68" s="111">
        <f>E69</f>
        <v>0</v>
      </c>
      <c r="F68" s="110">
        <f t="shared" si="0"/>
        <v>3000</v>
      </c>
    </row>
    <row r="69" spans="1:6" ht="22.5">
      <c r="A69" s="84" t="s">
        <v>122</v>
      </c>
      <c r="B69" s="97" t="s">
        <v>97</v>
      </c>
      <c r="C69" s="85" t="s">
        <v>379</v>
      </c>
      <c r="D69" s="86">
        <v>3000</v>
      </c>
      <c r="E69" s="111">
        <f>E70</f>
        <v>0</v>
      </c>
      <c r="F69" s="110">
        <f t="shared" si="0"/>
        <v>3000</v>
      </c>
    </row>
    <row r="70" spans="1:6" ht="22.5">
      <c r="A70" s="84" t="s">
        <v>124</v>
      </c>
      <c r="B70" s="97" t="s">
        <v>97</v>
      </c>
      <c r="C70" s="85" t="s">
        <v>380</v>
      </c>
      <c r="D70" s="86">
        <v>3000</v>
      </c>
      <c r="E70" s="111">
        <f>E71</f>
        <v>0</v>
      </c>
      <c r="F70" s="110">
        <f t="shared" si="0"/>
        <v>3000</v>
      </c>
    </row>
    <row r="71" spans="1:6">
      <c r="A71" s="84" t="s">
        <v>126</v>
      </c>
      <c r="B71" s="97" t="s">
        <v>97</v>
      </c>
      <c r="C71" s="85" t="s">
        <v>381</v>
      </c>
      <c r="D71" s="86">
        <v>3000</v>
      </c>
      <c r="E71" s="111">
        <v>0</v>
      </c>
      <c r="F71" s="110">
        <f t="shared" si="0"/>
        <v>3000</v>
      </c>
    </row>
    <row r="72" spans="1:6" ht="22.5">
      <c r="A72" s="84" t="s">
        <v>128</v>
      </c>
      <c r="B72" s="97" t="s">
        <v>97</v>
      </c>
      <c r="C72" s="85" t="s">
        <v>184</v>
      </c>
      <c r="D72" s="86">
        <f>D73</f>
        <v>45900</v>
      </c>
      <c r="E72" s="98">
        <f>E73</f>
        <v>31431.200000000001</v>
      </c>
      <c r="F72" s="110">
        <f t="shared" si="0"/>
        <v>14468.8</v>
      </c>
    </row>
    <row r="73" spans="1:6">
      <c r="A73" s="84" t="s">
        <v>130</v>
      </c>
      <c r="B73" s="97" t="s">
        <v>97</v>
      </c>
      <c r="C73" s="85" t="s">
        <v>185</v>
      </c>
      <c r="D73" s="86">
        <f>D74+D78</f>
        <v>45900</v>
      </c>
      <c r="E73" s="86">
        <f>E74+E78</f>
        <v>31431.200000000001</v>
      </c>
      <c r="F73" s="110">
        <f t="shared" si="0"/>
        <v>14468.8</v>
      </c>
    </row>
    <row r="74" spans="1:6" ht="71.25" customHeight="1">
      <c r="A74" s="112" t="s">
        <v>431</v>
      </c>
      <c r="B74" s="113" t="s">
        <v>97</v>
      </c>
      <c r="C74" s="26" t="s">
        <v>432</v>
      </c>
      <c r="D74" s="27">
        <f t="shared" ref="D74:E76" si="5">D75</f>
        <v>17200</v>
      </c>
      <c r="E74" s="114">
        <f t="shared" si="5"/>
        <v>2744</v>
      </c>
      <c r="F74" s="51">
        <f t="shared" ref="F74:F77" si="6">IF(OR(D74="-",IF(E74="-",0,E74)&gt;=IF(D74="-",0,D74)),"-",IF(D74="-",0,D74)-IF(E74="-",0,E74))</f>
        <v>14456</v>
      </c>
    </row>
    <row r="75" spans="1:6" ht="24.6" customHeight="1">
      <c r="A75" s="24" t="s">
        <v>122</v>
      </c>
      <c r="B75" s="113" t="s">
        <v>97</v>
      </c>
      <c r="C75" s="26" t="s">
        <v>433</v>
      </c>
      <c r="D75" s="27">
        <f t="shared" si="5"/>
        <v>17200</v>
      </c>
      <c r="E75" s="114">
        <f t="shared" si="5"/>
        <v>2744</v>
      </c>
      <c r="F75" s="51">
        <f t="shared" si="6"/>
        <v>14456</v>
      </c>
    </row>
    <row r="76" spans="1:6" ht="27" customHeight="1">
      <c r="A76" s="24" t="s">
        <v>124</v>
      </c>
      <c r="B76" s="113" t="s">
        <v>97</v>
      </c>
      <c r="C76" s="26" t="s">
        <v>434</v>
      </c>
      <c r="D76" s="27">
        <f t="shared" si="5"/>
        <v>17200</v>
      </c>
      <c r="E76" s="114">
        <f t="shared" si="5"/>
        <v>2744</v>
      </c>
      <c r="F76" s="51">
        <f t="shared" si="6"/>
        <v>14456</v>
      </c>
    </row>
    <row r="77" spans="1:6">
      <c r="A77" s="24" t="s">
        <v>126</v>
      </c>
      <c r="B77" s="113" t="s">
        <v>97</v>
      </c>
      <c r="C77" s="26" t="s">
        <v>435</v>
      </c>
      <c r="D77" s="27">
        <v>17200</v>
      </c>
      <c r="E77" s="114">
        <v>2744</v>
      </c>
      <c r="F77" s="51">
        <f t="shared" si="6"/>
        <v>14456</v>
      </c>
    </row>
    <row r="78" spans="1:6" ht="45">
      <c r="A78" s="84" t="s">
        <v>186</v>
      </c>
      <c r="B78" s="97" t="s">
        <v>97</v>
      </c>
      <c r="C78" s="85" t="s">
        <v>187</v>
      </c>
      <c r="D78" s="86">
        <f t="shared" ref="D78:E80" si="7">D79</f>
        <v>28700</v>
      </c>
      <c r="E78" s="98">
        <f t="shared" si="7"/>
        <v>28687.200000000001</v>
      </c>
      <c r="F78" s="110">
        <f t="shared" si="0"/>
        <v>12.799999999999272</v>
      </c>
    </row>
    <row r="79" spans="1:6">
      <c r="A79" s="84" t="s">
        <v>144</v>
      </c>
      <c r="B79" s="97" t="s">
        <v>97</v>
      </c>
      <c r="C79" s="85" t="s">
        <v>188</v>
      </c>
      <c r="D79" s="86">
        <f t="shared" si="7"/>
        <v>28700</v>
      </c>
      <c r="E79" s="98">
        <f t="shared" si="7"/>
        <v>28687.200000000001</v>
      </c>
      <c r="F79" s="110">
        <f t="shared" si="0"/>
        <v>12.799999999999272</v>
      </c>
    </row>
    <row r="80" spans="1:6">
      <c r="A80" s="84" t="s">
        <v>155</v>
      </c>
      <c r="B80" s="97" t="s">
        <v>97</v>
      </c>
      <c r="C80" s="85" t="s">
        <v>189</v>
      </c>
      <c r="D80" s="86">
        <f t="shared" si="7"/>
        <v>28700</v>
      </c>
      <c r="E80" s="98">
        <f t="shared" si="7"/>
        <v>28687.200000000001</v>
      </c>
      <c r="F80" s="110">
        <f t="shared" si="0"/>
        <v>12.799999999999272</v>
      </c>
    </row>
    <row r="81" spans="1:6">
      <c r="A81" s="84" t="s">
        <v>161</v>
      </c>
      <c r="B81" s="97" t="s">
        <v>97</v>
      </c>
      <c r="C81" s="85" t="s">
        <v>190</v>
      </c>
      <c r="D81" s="86">
        <v>28700</v>
      </c>
      <c r="E81" s="98">
        <v>28687.200000000001</v>
      </c>
      <c r="F81" s="110">
        <f t="shared" si="0"/>
        <v>12.799999999999272</v>
      </c>
    </row>
    <row r="82" spans="1:6">
      <c r="A82" s="87" t="s">
        <v>191</v>
      </c>
      <c r="B82" s="88" t="s">
        <v>97</v>
      </c>
      <c r="C82" s="89" t="s">
        <v>192</v>
      </c>
      <c r="D82" s="90">
        <f t="shared" ref="D82:E85" si="8">D83</f>
        <v>231100</v>
      </c>
      <c r="E82" s="91">
        <f t="shared" si="8"/>
        <v>231100</v>
      </c>
      <c r="F82" s="110">
        <f t="shared" si="0"/>
        <v>0</v>
      </c>
    </row>
    <row r="83" spans="1:6">
      <c r="A83" s="84" t="s">
        <v>193</v>
      </c>
      <c r="B83" s="97" t="s">
        <v>97</v>
      </c>
      <c r="C83" s="85" t="s">
        <v>194</v>
      </c>
      <c r="D83" s="86">
        <f t="shared" si="8"/>
        <v>231100</v>
      </c>
      <c r="E83" s="98">
        <f t="shared" si="8"/>
        <v>231100</v>
      </c>
      <c r="F83" s="110">
        <f t="shared" si="0"/>
        <v>0</v>
      </c>
    </row>
    <row r="84" spans="1:6" ht="22.5">
      <c r="A84" s="84" t="s">
        <v>128</v>
      </c>
      <c r="B84" s="97" t="s">
        <v>97</v>
      </c>
      <c r="C84" s="85" t="s">
        <v>195</v>
      </c>
      <c r="D84" s="86">
        <f t="shared" si="8"/>
        <v>231100</v>
      </c>
      <c r="E84" s="98">
        <f t="shared" si="8"/>
        <v>231100</v>
      </c>
      <c r="F84" s="110">
        <f t="shared" ref="F84:F155" si="9">D84-E84</f>
        <v>0</v>
      </c>
    </row>
    <row r="85" spans="1:6">
      <c r="A85" s="84" t="s">
        <v>130</v>
      </c>
      <c r="B85" s="97" t="s">
        <v>97</v>
      </c>
      <c r="C85" s="85" t="s">
        <v>196</v>
      </c>
      <c r="D85" s="86">
        <f t="shared" si="8"/>
        <v>231100</v>
      </c>
      <c r="E85" s="98">
        <f t="shared" si="8"/>
        <v>231100</v>
      </c>
      <c r="F85" s="110">
        <f t="shared" si="9"/>
        <v>0</v>
      </c>
    </row>
    <row r="86" spans="1:6" ht="56.25">
      <c r="A86" s="84" t="s">
        <v>197</v>
      </c>
      <c r="B86" s="97" t="s">
        <v>97</v>
      </c>
      <c r="C86" s="85" t="s">
        <v>198</v>
      </c>
      <c r="D86" s="86">
        <f>D87+D91</f>
        <v>231100</v>
      </c>
      <c r="E86" s="86">
        <f>E87+E91</f>
        <v>231100</v>
      </c>
      <c r="F86" s="110">
        <f t="shared" si="9"/>
        <v>0</v>
      </c>
    </row>
    <row r="87" spans="1:6" ht="50.25" customHeight="1">
      <c r="A87" s="84" t="s">
        <v>110</v>
      </c>
      <c r="B87" s="97" t="s">
        <v>97</v>
      </c>
      <c r="C87" s="85" t="s">
        <v>199</v>
      </c>
      <c r="D87" s="86">
        <f>D88</f>
        <v>211215</v>
      </c>
      <c r="E87" s="98">
        <f>E88</f>
        <v>211215</v>
      </c>
      <c r="F87" s="110">
        <f t="shared" si="9"/>
        <v>0</v>
      </c>
    </row>
    <row r="88" spans="1:6" ht="22.5">
      <c r="A88" s="84" t="s">
        <v>112</v>
      </c>
      <c r="B88" s="97" t="s">
        <v>97</v>
      </c>
      <c r="C88" s="85" t="s">
        <v>200</v>
      </c>
      <c r="D88" s="86">
        <f>D89+D90</f>
        <v>211215</v>
      </c>
      <c r="E88" s="98">
        <f>E89+E90</f>
        <v>211215</v>
      </c>
      <c r="F88" s="110">
        <f t="shared" si="9"/>
        <v>0</v>
      </c>
    </row>
    <row r="89" spans="1:6" ht="22.5">
      <c r="A89" s="84" t="s">
        <v>114</v>
      </c>
      <c r="B89" s="97" t="s">
        <v>97</v>
      </c>
      <c r="C89" s="85" t="s">
        <v>201</v>
      </c>
      <c r="D89" s="86">
        <v>162139.72</v>
      </c>
      <c r="E89" s="98">
        <v>162139.72</v>
      </c>
      <c r="F89" s="110">
        <f t="shared" si="9"/>
        <v>0</v>
      </c>
    </row>
    <row r="90" spans="1:6" ht="33.75">
      <c r="A90" s="84" t="s">
        <v>118</v>
      </c>
      <c r="B90" s="97" t="s">
        <v>97</v>
      </c>
      <c r="C90" s="85" t="s">
        <v>202</v>
      </c>
      <c r="D90" s="86">
        <v>49075.28</v>
      </c>
      <c r="E90" s="98">
        <v>49075.28</v>
      </c>
      <c r="F90" s="110">
        <f t="shared" si="9"/>
        <v>0</v>
      </c>
    </row>
    <row r="91" spans="1:6" ht="22.5">
      <c r="A91" s="84" t="s">
        <v>122</v>
      </c>
      <c r="B91" s="97" t="s">
        <v>97</v>
      </c>
      <c r="C91" s="85" t="s">
        <v>436</v>
      </c>
      <c r="D91" s="86">
        <f>D92</f>
        <v>19885</v>
      </c>
      <c r="E91" s="98">
        <f>E92</f>
        <v>19885</v>
      </c>
      <c r="F91" s="110">
        <f t="shared" ref="F91:F93" si="10">D91-E91</f>
        <v>0</v>
      </c>
    </row>
    <row r="92" spans="1:6" ht="22.5">
      <c r="A92" s="84" t="s">
        <v>124</v>
      </c>
      <c r="B92" s="97" t="s">
        <v>97</v>
      </c>
      <c r="C92" s="85" t="s">
        <v>437</v>
      </c>
      <c r="D92" s="86">
        <f>D93</f>
        <v>19885</v>
      </c>
      <c r="E92" s="98">
        <f>E93</f>
        <v>19885</v>
      </c>
      <c r="F92" s="110">
        <f t="shared" si="10"/>
        <v>0</v>
      </c>
    </row>
    <row r="93" spans="1:6">
      <c r="A93" s="84" t="s">
        <v>126</v>
      </c>
      <c r="B93" s="97" t="s">
        <v>97</v>
      </c>
      <c r="C93" s="85" t="s">
        <v>438</v>
      </c>
      <c r="D93" s="86">
        <v>19885</v>
      </c>
      <c r="E93" s="98">
        <v>19885</v>
      </c>
      <c r="F93" s="110">
        <f t="shared" si="10"/>
        <v>0</v>
      </c>
    </row>
    <row r="94" spans="1:6" ht="22.5">
      <c r="A94" s="87" t="s">
        <v>203</v>
      </c>
      <c r="B94" s="88" t="s">
        <v>97</v>
      </c>
      <c r="C94" s="89" t="s">
        <v>204</v>
      </c>
      <c r="D94" s="90">
        <f>D95+D102</f>
        <v>24900</v>
      </c>
      <c r="E94" s="91">
        <f>E102</f>
        <v>22565</v>
      </c>
      <c r="F94" s="110">
        <f t="shared" si="9"/>
        <v>2335</v>
      </c>
    </row>
    <row r="95" spans="1:6" ht="30" customHeight="1">
      <c r="A95" s="84" t="s">
        <v>205</v>
      </c>
      <c r="B95" s="97" t="s">
        <v>97</v>
      </c>
      <c r="C95" s="85" t="s">
        <v>206</v>
      </c>
      <c r="D95" s="86">
        <f t="shared" ref="D95:E100" si="11">D96</f>
        <v>2300</v>
      </c>
      <c r="E95" s="111">
        <f t="shared" si="11"/>
        <v>0</v>
      </c>
      <c r="F95" s="110">
        <f t="shared" si="9"/>
        <v>2300</v>
      </c>
    </row>
    <row r="96" spans="1:6" ht="45">
      <c r="A96" s="84" t="s">
        <v>402</v>
      </c>
      <c r="B96" s="97" t="s">
        <v>97</v>
      </c>
      <c r="C96" s="85" t="s">
        <v>207</v>
      </c>
      <c r="D96" s="86">
        <f t="shared" si="11"/>
        <v>2300</v>
      </c>
      <c r="E96" s="111">
        <f t="shared" si="11"/>
        <v>0</v>
      </c>
      <c r="F96" s="110">
        <f t="shared" si="9"/>
        <v>2300</v>
      </c>
    </row>
    <row r="97" spans="1:6" ht="22.5">
      <c r="A97" s="84" t="s">
        <v>209</v>
      </c>
      <c r="B97" s="97" t="s">
        <v>97</v>
      </c>
      <c r="C97" s="85" t="s">
        <v>210</v>
      </c>
      <c r="D97" s="86">
        <f t="shared" si="11"/>
        <v>2300</v>
      </c>
      <c r="E97" s="111">
        <f t="shared" si="11"/>
        <v>0</v>
      </c>
      <c r="F97" s="110">
        <f t="shared" si="9"/>
        <v>2300</v>
      </c>
    </row>
    <row r="98" spans="1:6" ht="78.75">
      <c r="A98" s="99" t="s">
        <v>403</v>
      </c>
      <c r="B98" s="97" t="s">
        <v>97</v>
      </c>
      <c r="C98" s="85" t="s">
        <v>211</v>
      </c>
      <c r="D98" s="86">
        <f t="shared" si="11"/>
        <v>2300</v>
      </c>
      <c r="E98" s="111">
        <f t="shared" si="11"/>
        <v>0</v>
      </c>
      <c r="F98" s="110">
        <f t="shared" si="9"/>
        <v>2300</v>
      </c>
    </row>
    <row r="99" spans="1:6" ht="22.5">
      <c r="A99" s="84" t="s">
        <v>122</v>
      </c>
      <c r="B99" s="97" t="s">
        <v>97</v>
      </c>
      <c r="C99" s="85" t="s">
        <v>212</v>
      </c>
      <c r="D99" s="86">
        <f t="shared" si="11"/>
        <v>2300</v>
      </c>
      <c r="E99" s="111">
        <f t="shared" si="11"/>
        <v>0</v>
      </c>
      <c r="F99" s="110">
        <f t="shared" si="9"/>
        <v>2300</v>
      </c>
    </row>
    <row r="100" spans="1:6" ht="22.5">
      <c r="A100" s="84" t="s">
        <v>124</v>
      </c>
      <c r="B100" s="97" t="s">
        <v>97</v>
      </c>
      <c r="C100" s="85" t="s">
        <v>213</v>
      </c>
      <c r="D100" s="86">
        <f t="shared" si="11"/>
        <v>2300</v>
      </c>
      <c r="E100" s="111">
        <f t="shared" si="11"/>
        <v>0</v>
      </c>
      <c r="F100" s="110">
        <f t="shared" si="9"/>
        <v>2300</v>
      </c>
    </row>
    <row r="101" spans="1:6">
      <c r="A101" s="84" t="s">
        <v>126</v>
      </c>
      <c r="B101" s="97" t="s">
        <v>97</v>
      </c>
      <c r="C101" s="85" t="s">
        <v>214</v>
      </c>
      <c r="D101" s="86">
        <v>2300</v>
      </c>
      <c r="E101" s="111">
        <v>0</v>
      </c>
      <c r="F101" s="110">
        <f t="shared" si="9"/>
        <v>2300</v>
      </c>
    </row>
    <row r="102" spans="1:6">
      <c r="A102" s="84" t="s">
        <v>382</v>
      </c>
      <c r="B102" s="97" t="s">
        <v>97</v>
      </c>
      <c r="C102" s="85" t="s">
        <v>383</v>
      </c>
      <c r="D102" s="86">
        <f t="shared" ref="D102:E107" si="12">D103</f>
        <v>22600</v>
      </c>
      <c r="E102" s="98">
        <f t="shared" si="12"/>
        <v>22565</v>
      </c>
      <c r="F102" s="110">
        <f t="shared" si="9"/>
        <v>35</v>
      </c>
    </row>
    <row r="103" spans="1:6" ht="45">
      <c r="A103" s="84" t="s">
        <v>402</v>
      </c>
      <c r="B103" s="97" t="s">
        <v>97</v>
      </c>
      <c r="C103" s="85" t="s">
        <v>384</v>
      </c>
      <c r="D103" s="86">
        <f t="shared" si="12"/>
        <v>22600</v>
      </c>
      <c r="E103" s="98">
        <f t="shared" si="12"/>
        <v>22565</v>
      </c>
      <c r="F103" s="110">
        <f t="shared" si="9"/>
        <v>35</v>
      </c>
    </row>
    <row r="104" spans="1:6">
      <c r="A104" s="84" t="s">
        <v>208</v>
      </c>
      <c r="B104" s="97" t="s">
        <v>97</v>
      </c>
      <c r="C104" s="85" t="s">
        <v>385</v>
      </c>
      <c r="D104" s="86">
        <f t="shared" si="12"/>
        <v>22600</v>
      </c>
      <c r="E104" s="98">
        <f t="shared" si="12"/>
        <v>22565</v>
      </c>
      <c r="F104" s="110">
        <f t="shared" si="9"/>
        <v>35</v>
      </c>
    </row>
    <row r="105" spans="1:6" ht="69" customHeight="1">
      <c r="A105" s="99" t="s">
        <v>404</v>
      </c>
      <c r="B105" s="97" t="s">
        <v>97</v>
      </c>
      <c r="C105" s="85" t="s">
        <v>386</v>
      </c>
      <c r="D105" s="86">
        <f t="shared" si="12"/>
        <v>22600</v>
      </c>
      <c r="E105" s="98">
        <f t="shared" si="12"/>
        <v>22565</v>
      </c>
      <c r="F105" s="110">
        <f t="shared" si="9"/>
        <v>35</v>
      </c>
    </row>
    <row r="106" spans="1:6" ht="22.5">
      <c r="A106" s="84" t="s">
        <v>122</v>
      </c>
      <c r="B106" s="97" t="s">
        <v>97</v>
      </c>
      <c r="C106" s="85" t="s">
        <v>387</v>
      </c>
      <c r="D106" s="86">
        <f t="shared" si="12"/>
        <v>22600</v>
      </c>
      <c r="E106" s="98">
        <f t="shared" si="12"/>
        <v>22565</v>
      </c>
      <c r="F106" s="110">
        <f t="shared" si="9"/>
        <v>35</v>
      </c>
    </row>
    <row r="107" spans="1:6" ht="22.5">
      <c r="A107" s="84" t="s">
        <v>124</v>
      </c>
      <c r="B107" s="97" t="s">
        <v>97</v>
      </c>
      <c r="C107" s="85" t="s">
        <v>388</v>
      </c>
      <c r="D107" s="86">
        <f t="shared" si="12"/>
        <v>22600</v>
      </c>
      <c r="E107" s="98">
        <f t="shared" si="12"/>
        <v>22565</v>
      </c>
      <c r="F107" s="110">
        <f t="shared" si="9"/>
        <v>35</v>
      </c>
    </row>
    <row r="108" spans="1:6">
      <c r="A108" s="84" t="s">
        <v>126</v>
      </c>
      <c r="B108" s="97" t="s">
        <v>97</v>
      </c>
      <c r="C108" s="85" t="s">
        <v>389</v>
      </c>
      <c r="D108" s="86">
        <v>22600</v>
      </c>
      <c r="E108" s="98">
        <v>22565</v>
      </c>
      <c r="F108" s="110">
        <f t="shared" si="9"/>
        <v>35</v>
      </c>
    </row>
    <row r="109" spans="1:6">
      <c r="A109" s="87" t="s">
        <v>215</v>
      </c>
      <c r="B109" s="88" t="s">
        <v>97</v>
      </c>
      <c r="C109" s="89" t="s">
        <v>216</v>
      </c>
      <c r="D109" s="90">
        <f>D110</f>
        <v>31824700</v>
      </c>
      <c r="E109" s="91">
        <f>E110</f>
        <v>25561454.780000001</v>
      </c>
      <c r="F109" s="110">
        <f t="shared" si="9"/>
        <v>6263245.2199999988</v>
      </c>
    </row>
    <row r="110" spans="1:6">
      <c r="A110" s="84" t="s">
        <v>217</v>
      </c>
      <c r="B110" s="97" t="s">
        <v>97</v>
      </c>
      <c r="C110" s="85" t="s">
        <v>218</v>
      </c>
      <c r="D110" s="86">
        <f>D111</f>
        <v>31824700</v>
      </c>
      <c r="E110" s="98">
        <f>E111</f>
        <v>25561454.780000001</v>
      </c>
      <c r="F110" s="110">
        <f t="shared" si="9"/>
        <v>6263245.2199999988</v>
      </c>
    </row>
    <row r="111" spans="1:6" ht="22.5">
      <c r="A111" s="84" t="s">
        <v>219</v>
      </c>
      <c r="B111" s="97" t="s">
        <v>97</v>
      </c>
      <c r="C111" s="85" t="s">
        <v>220</v>
      </c>
      <c r="D111" s="86">
        <f>D112+D121</f>
        <v>31824700</v>
      </c>
      <c r="E111" s="98">
        <f>E112</f>
        <v>25561454.780000001</v>
      </c>
      <c r="F111" s="110">
        <f t="shared" si="9"/>
        <v>6263245.2199999988</v>
      </c>
    </row>
    <row r="112" spans="1:6" ht="22.5">
      <c r="A112" s="84" t="s">
        <v>221</v>
      </c>
      <c r="B112" s="97" t="s">
        <v>97</v>
      </c>
      <c r="C112" s="85" t="s">
        <v>222</v>
      </c>
      <c r="D112" s="86">
        <f>D113+D117</f>
        <v>31754700</v>
      </c>
      <c r="E112" s="86">
        <f>E113+E117</f>
        <v>25561454.780000001</v>
      </c>
      <c r="F112" s="110">
        <f t="shared" si="9"/>
        <v>6193245.2199999988</v>
      </c>
    </row>
    <row r="113" spans="1:6" ht="73.5" customHeight="1">
      <c r="A113" s="99" t="s">
        <v>223</v>
      </c>
      <c r="B113" s="97" t="s">
        <v>97</v>
      </c>
      <c r="C113" s="85" t="s">
        <v>224</v>
      </c>
      <c r="D113" s="86">
        <f t="shared" ref="D113:E115" si="13">D114</f>
        <v>717000</v>
      </c>
      <c r="E113" s="98">
        <f t="shared" si="13"/>
        <v>686340.28</v>
      </c>
      <c r="F113" s="110">
        <f t="shared" si="9"/>
        <v>30659.719999999972</v>
      </c>
    </row>
    <row r="114" spans="1:6" ht="22.5">
      <c r="A114" s="84" t="s">
        <v>122</v>
      </c>
      <c r="B114" s="97" t="s">
        <v>97</v>
      </c>
      <c r="C114" s="85" t="s">
        <v>225</v>
      </c>
      <c r="D114" s="86">
        <f t="shared" si="13"/>
        <v>717000</v>
      </c>
      <c r="E114" s="98">
        <f t="shared" si="13"/>
        <v>686340.28</v>
      </c>
      <c r="F114" s="110">
        <f t="shared" si="9"/>
        <v>30659.719999999972</v>
      </c>
    </row>
    <row r="115" spans="1:6" ht="22.5">
      <c r="A115" s="84" t="s">
        <v>124</v>
      </c>
      <c r="B115" s="97" t="s">
        <v>97</v>
      </c>
      <c r="C115" s="85" t="s">
        <v>226</v>
      </c>
      <c r="D115" s="86">
        <f t="shared" si="13"/>
        <v>717000</v>
      </c>
      <c r="E115" s="98">
        <f t="shared" si="13"/>
        <v>686340.28</v>
      </c>
      <c r="F115" s="110">
        <f t="shared" si="9"/>
        <v>30659.719999999972</v>
      </c>
    </row>
    <row r="116" spans="1:6">
      <c r="A116" s="84" t="s">
        <v>126</v>
      </c>
      <c r="B116" s="97" t="s">
        <v>97</v>
      </c>
      <c r="C116" s="85" t="s">
        <v>227</v>
      </c>
      <c r="D116" s="86">
        <v>717000</v>
      </c>
      <c r="E116" s="98">
        <v>686340.28</v>
      </c>
      <c r="F116" s="110">
        <f t="shared" si="9"/>
        <v>30659.719999999972</v>
      </c>
    </row>
    <row r="117" spans="1:6" ht="95.25" customHeight="1">
      <c r="A117" s="112" t="s">
        <v>439</v>
      </c>
      <c r="B117" s="113" t="s">
        <v>97</v>
      </c>
      <c r="C117" s="26" t="s">
        <v>440</v>
      </c>
      <c r="D117" s="27">
        <v>31037700</v>
      </c>
      <c r="E117" s="114">
        <v>24875114.5</v>
      </c>
      <c r="F117" s="51">
        <f t="shared" ref="F117:F125" si="14">IF(OR(D117="-",IF(E117="-",0,E117)&gt;=IF(D117="-",0,D117)),"-",IF(D117="-",0,D117)-IF(E117="-",0,E117))</f>
        <v>6162585.5</v>
      </c>
    </row>
    <row r="118" spans="1:6" ht="24.6" customHeight="1">
      <c r="A118" s="24" t="s">
        <v>122</v>
      </c>
      <c r="B118" s="113" t="s">
        <v>97</v>
      </c>
      <c r="C118" s="26" t="s">
        <v>441</v>
      </c>
      <c r="D118" s="27">
        <f>D117</f>
        <v>31037700</v>
      </c>
      <c r="E118" s="114">
        <f>E117</f>
        <v>24875114.5</v>
      </c>
      <c r="F118" s="51">
        <f t="shared" si="14"/>
        <v>6162585.5</v>
      </c>
    </row>
    <row r="119" spans="1:6" ht="30" customHeight="1">
      <c r="A119" s="24" t="s">
        <v>124</v>
      </c>
      <c r="B119" s="113" t="s">
        <v>97</v>
      </c>
      <c r="C119" s="26" t="s">
        <v>442</v>
      </c>
      <c r="D119" s="27">
        <f>D117</f>
        <v>31037700</v>
      </c>
      <c r="E119" s="114">
        <f>E117</f>
        <v>24875114.5</v>
      </c>
      <c r="F119" s="51">
        <f t="shared" si="14"/>
        <v>6162585.5</v>
      </c>
    </row>
    <row r="120" spans="1:6" ht="27.75" customHeight="1">
      <c r="A120" s="24" t="s">
        <v>443</v>
      </c>
      <c r="B120" s="113" t="s">
        <v>97</v>
      </c>
      <c r="C120" s="26" t="s">
        <v>444</v>
      </c>
      <c r="D120" s="27">
        <f>D117</f>
        <v>31037700</v>
      </c>
      <c r="E120" s="114">
        <v>24875114.5</v>
      </c>
      <c r="F120" s="51">
        <f t="shared" si="14"/>
        <v>6162585.5</v>
      </c>
    </row>
    <row r="121" spans="1:6" ht="36.950000000000003" customHeight="1">
      <c r="A121" s="24" t="s">
        <v>445</v>
      </c>
      <c r="B121" s="113" t="s">
        <v>97</v>
      </c>
      <c r="C121" s="26" t="s">
        <v>446</v>
      </c>
      <c r="D121" s="27">
        <v>70000</v>
      </c>
      <c r="E121" s="114" t="s">
        <v>42</v>
      </c>
      <c r="F121" s="51">
        <f t="shared" si="14"/>
        <v>70000</v>
      </c>
    </row>
    <row r="122" spans="1:6" ht="59.25" customHeight="1">
      <c r="A122" s="24" t="s">
        <v>447</v>
      </c>
      <c r="B122" s="113" t="s">
        <v>97</v>
      </c>
      <c r="C122" s="26" t="s">
        <v>448</v>
      </c>
      <c r="D122" s="27">
        <v>70000</v>
      </c>
      <c r="E122" s="114" t="s">
        <v>42</v>
      </c>
      <c r="F122" s="51">
        <f t="shared" si="14"/>
        <v>70000</v>
      </c>
    </row>
    <row r="123" spans="1:6" ht="24.6" customHeight="1">
      <c r="A123" s="24" t="s">
        <v>122</v>
      </c>
      <c r="B123" s="113" t="s">
        <v>97</v>
      </c>
      <c r="C123" s="26" t="s">
        <v>449</v>
      </c>
      <c r="D123" s="27">
        <v>70000</v>
      </c>
      <c r="E123" s="114" t="s">
        <v>42</v>
      </c>
      <c r="F123" s="51">
        <f t="shared" si="14"/>
        <v>70000</v>
      </c>
    </row>
    <row r="124" spans="1:6" ht="27.75" customHeight="1">
      <c r="A124" s="24" t="s">
        <v>124</v>
      </c>
      <c r="B124" s="113" t="s">
        <v>97</v>
      </c>
      <c r="C124" s="26" t="s">
        <v>450</v>
      </c>
      <c r="D124" s="27">
        <v>70000</v>
      </c>
      <c r="E124" s="114" t="s">
        <v>42</v>
      </c>
      <c r="F124" s="51">
        <f t="shared" si="14"/>
        <v>70000</v>
      </c>
    </row>
    <row r="125" spans="1:6">
      <c r="A125" s="24" t="s">
        <v>126</v>
      </c>
      <c r="B125" s="113" t="s">
        <v>97</v>
      </c>
      <c r="C125" s="26" t="s">
        <v>451</v>
      </c>
      <c r="D125" s="27">
        <v>70000</v>
      </c>
      <c r="E125" s="114" t="s">
        <v>42</v>
      </c>
      <c r="F125" s="51">
        <f t="shared" si="14"/>
        <v>70000</v>
      </c>
    </row>
    <row r="126" spans="1:6">
      <c r="A126" s="87" t="s">
        <v>228</v>
      </c>
      <c r="B126" s="88" t="s">
        <v>97</v>
      </c>
      <c r="C126" s="89" t="s">
        <v>229</v>
      </c>
      <c r="D126" s="90">
        <f>D127+D134</f>
        <v>1865000</v>
      </c>
      <c r="E126" s="90">
        <f>E127+E134</f>
        <v>1763028.42</v>
      </c>
      <c r="F126" s="110">
        <f t="shared" si="9"/>
        <v>101971.58000000007</v>
      </c>
    </row>
    <row r="127" spans="1:6">
      <c r="A127" s="84" t="s">
        <v>230</v>
      </c>
      <c r="B127" s="97" t="s">
        <v>97</v>
      </c>
      <c r="C127" s="85" t="s">
        <v>231</v>
      </c>
      <c r="D127" s="86">
        <f t="shared" ref="D127:E132" si="15">D128</f>
        <v>35800</v>
      </c>
      <c r="E127" s="98">
        <f t="shared" si="15"/>
        <v>35754</v>
      </c>
      <c r="F127" s="110">
        <f t="shared" si="9"/>
        <v>46</v>
      </c>
    </row>
    <row r="128" spans="1:6" ht="33.75">
      <c r="A128" s="84" t="s">
        <v>406</v>
      </c>
      <c r="B128" s="97" t="s">
        <v>97</v>
      </c>
      <c r="C128" s="85" t="s">
        <v>232</v>
      </c>
      <c r="D128" s="86">
        <f t="shared" si="15"/>
        <v>35800</v>
      </c>
      <c r="E128" s="98">
        <f t="shared" si="15"/>
        <v>35754</v>
      </c>
      <c r="F128" s="110">
        <f t="shared" si="9"/>
        <v>46</v>
      </c>
    </row>
    <row r="129" spans="1:6" ht="22.5">
      <c r="A129" s="84" t="s">
        <v>233</v>
      </c>
      <c r="B129" s="97" t="s">
        <v>97</v>
      </c>
      <c r="C129" s="85" t="s">
        <v>234</v>
      </c>
      <c r="D129" s="86">
        <f t="shared" si="15"/>
        <v>35800</v>
      </c>
      <c r="E129" s="98">
        <f t="shared" si="15"/>
        <v>35754</v>
      </c>
      <c r="F129" s="110">
        <f t="shared" si="9"/>
        <v>46</v>
      </c>
    </row>
    <row r="130" spans="1:6" ht="78.75">
      <c r="A130" s="99" t="s">
        <v>405</v>
      </c>
      <c r="B130" s="97" t="s">
        <v>97</v>
      </c>
      <c r="C130" s="85" t="s">
        <v>235</v>
      </c>
      <c r="D130" s="86">
        <f t="shared" si="15"/>
        <v>35800</v>
      </c>
      <c r="E130" s="98">
        <f t="shared" si="15"/>
        <v>35754</v>
      </c>
      <c r="F130" s="110">
        <f t="shared" si="9"/>
        <v>46</v>
      </c>
    </row>
    <row r="131" spans="1:6" ht="22.5">
      <c r="A131" s="84" t="s">
        <v>122</v>
      </c>
      <c r="B131" s="97" t="s">
        <v>97</v>
      </c>
      <c r="C131" s="85" t="s">
        <v>236</v>
      </c>
      <c r="D131" s="86">
        <f t="shared" si="15"/>
        <v>35800</v>
      </c>
      <c r="E131" s="98">
        <f t="shared" si="15"/>
        <v>35754</v>
      </c>
      <c r="F131" s="110">
        <f t="shared" si="9"/>
        <v>46</v>
      </c>
    </row>
    <row r="132" spans="1:6" ht="22.5">
      <c r="A132" s="84" t="s">
        <v>124</v>
      </c>
      <c r="B132" s="97" t="s">
        <v>97</v>
      </c>
      <c r="C132" s="85" t="s">
        <v>237</v>
      </c>
      <c r="D132" s="86">
        <f t="shared" si="15"/>
        <v>35800</v>
      </c>
      <c r="E132" s="98">
        <f t="shared" si="15"/>
        <v>35754</v>
      </c>
      <c r="F132" s="110">
        <f t="shared" si="9"/>
        <v>46</v>
      </c>
    </row>
    <row r="133" spans="1:6">
      <c r="A133" s="84" t="s">
        <v>126</v>
      </c>
      <c r="B133" s="97" t="s">
        <v>97</v>
      </c>
      <c r="C133" s="85" t="s">
        <v>238</v>
      </c>
      <c r="D133" s="86">
        <v>35800</v>
      </c>
      <c r="E133" s="98">
        <v>35754</v>
      </c>
      <c r="F133" s="110">
        <f t="shared" si="9"/>
        <v>46</v>
      </c>
    </row>
    <row r="134" spans="1:6">
      <c r="A134" s="84" t="s">
        <v>239</v>
      </c>
      <c r="B134" s="97" t="s">
        <v>97</v>
      </c>
      <c r="C134" s="85" t="s">
        <v>240</v>
      </c>
      <c r="D134" s="86">
        <f>D135</f>
        <v>1829200</v>
      </c>
      <c r="E134" s="98">
        <f>E135</f>
        <v>1727274.42</v>
      </c>
      <c r="F134" s="110">
        <f t="shared" si="9"/>
        <v>101925.58000000007</v>
      </c>
    </row>
    <row r="135" spans="1:6" ht="33.75">
      <c r="A135" s="84" t="s">
        <v>406</v>
      </c>
      <c r="B135" s="97" t="s">
        <v>97</v>
      </c>
      <c r="C135" s="85" t="s">
        <v>241</v>
      </c>
      <c r="D135" s="86">
        <f>D136</f>
        <v>1829200</v>
      </c>
      <c r="E135" s="98">
        <f>E136</f>
        <v>1727274.42</v>
      </c>
      <c r="F135" s="110">
        <f t="shared" si="9"/>
        <v>101925.58000000007</v>
      </c>
    </row>
    <row r="136" spans="1:6" ht="22.5">
      <c r="A136" s="84" t="s">
        <v>242</v>
      </c>
      <c r="B136" s="97" t="s">
        <v>97</v>
      </c>
      <c r="C136" s="85" t="s">
        <v>243</v>
      </c>
      <c r="D136" s="86">
        <f>D137+D141+D145+D149</f>
        <v>1829200</v>
      </c>
      <c r="E136" s="86">
        <f>E137+E141+E145+E149</f>
        <v>1727274.42</v>
      </c>
      <c r="F136" s="110">
        <f t="shared" si="9"/>
        <v>101925.58000000007</v>
      </c>
    </row>
    <row r="137" spans="1:6" ht="67.5">
      <c r="A137" s="99" t="s">
        <v>407</v>
      </c>
      <c r="B137" s="97" t="s">
        <v>97</v>
      </c>
      <c r="C137" s="85" t="s">
        <v>244</v>
      </c>
      <c r="D137" s="86">
        <f t="shared" ref="D137:E139" si="16">D138</f>
        <v>930200</v>
      </c>
      <c r="E137" s="98">
        <f t="shared" si="16"/>
        <v>861001.69</v>
      </c>
      <c r="F137" s="110">
        <f t="shared" si="9"/>
        <v>69198.310000000056</v>
      </c>
    </row>
    <row r="138" spans="1:6" ht="22.5">
      <c r="A138" s="84" t="s">
        <v>122</v>
      </c>
      <c r="B138" s="97" t="s">
        <v>97</v>
      </c>
      <c r="C138" s="85" t="s">
        <v>245</v>
      </c>
      <c r="D138" s="86">
        <f t="shared" si="16"/>
        <v>930200</v>
      </c>
      <c r="E138" s="98">
        <f t="shared" si="16"/>
        <v>861001.69</v>
      </c>
      <c r="F138" s="110">
        <f t="shared" si="9"/>
        <v>69198.310000000056</v>
      </c>
    </row>
    <row r="139" spans="1:6" ht="22.5">
      <c r="A139" s="84" t="s">
        <v>124</v>
      </c>
      <c r="B139" s="97" t="s">
        <v>97</v>
      </c>
      <c r="C139" s="85" t="s">
        <v>246</v>
      </c>
      <c r="D139" s="86">
        <f t="shared" si="16"/>
        <v>930200</v>
      </c>
      <c r="E139" s="98">
        <f t="shared" si="16"/>
        <v>861001.69</v>
      </c>
      <c r="F139" s="110">
        <f t="shared" si="9"/>
        <v>69198.310000000056</v>
      </c>
    </row>
    <row r="140" spans="1:6">
      <c r="A140" s="84" t="s">
        <v>126</v>
      </c>
      <c r="B140" s="97" t="s">
        <v>97</v>
      </c>
      <c r="C140" s="85" t="s">
        <v>247</v>
      </c>
      <c r="D140" s="86">
        <v>930200</v>
      </c>
      <c r="E140" s="98">
        <v>861001.69</v>
      </c>
      <c r="F140" s="110">
        <f t="shared" si="9"/>
        <v>69198.310000000056</v>
      </c>
    </row>
    <row r="141" spans="1:6" ht="67.5">
      <c r="A141" s="99" t="s">
        <v>408</v>
      </c>
      <c r="B141" s="97" t="s">
        <v>97</v>
      </c>
      <c r="C141" s="85" t="s">
        <v>248</v>
      </c>
      <c r="D141" s="86">
        <f t="shared" ref="D141:E143" si="17">D142</f>
        <v>199800</v>
      </c>
      <c r="E141" s="98">
        <f t="shared" si="17"/>
        <v>173109.79</v>
      </c>
      <c r="F141" s="110">
        <f t="shared" si="9"/>
        <v>26690.209999999992</v>
      </c>
    </row>
    <row r="142" spans="1:6" ht="22.5">
      <c r="A142" s="84" t="s">
        <v>122</v>
      </c>
      <c r="B142" s="97" t="s">
        <v>97</v>
      </c>
      <c r="C142" s="85" t="s">
        <v>249</v>
      </c>
      <c r="D142" s="86">
        <f t="shared" si="17"/>
        <v>199800</v>
      </c>
      <c r="E142" s="98">
        <f t="shared" si="17"/>
        <v>173109.79</v>
      </c>
      <c r="F142" s="110">
        <f t="shared" si="9"/>
        <v>26690.209999999992</v>
      </c>
    </row>
    <row r="143" spans="1:6" ht="22.5">
      <c r="A143" s="84" t="s">
        <v>124</v>
      </c>
      <c r="B143" s="97" t="s">
        <v>97</v>
      </c>
      <c r="C143" s="85" t="s">
        <v>250</v>
      </c>
      <c r="D143" s="86">
        <f t="shared" si="17"/>
        <v>199800</v>
      </c>
      <c r="E143" s="98">
        <f t="shared" si="17"/>
        <v>173109.79</v>
      </c>
      <c r="F143" s="110">
        <f t="shared" si="9"/>
        <v>26690.209999999992</v>
      </c>
    </row>
    <row r="144" spans="1:6">
      <c r="A144" s="84" t="s">
        <v>126</v>
      </c>
      <c r="B144" s="97" t="s">
        <v>97</v>
      </c>
      <c r="C144" s="85" t="s">
        <v>251</v>
      </c>
      <c r="D144" s="86">
        <v>199800</v>
      </c>
      <c r="E144" s="98">
        <v>173109.79</v>
      </c>
      <c r="F144" s="110">
        <f t="shared" si="9"/>
        <v>26690.209999999992</v>
      </c>
    </row>
    <row r="145" spans="1:6" ht="78.75">
      <c r="A145" s="99" t="s">
        <v>409</v>
      </c>
      <c r="B145" s="97" t="s">
        <v>97</v>
      </c>
      <c r="C145" s="85" t="s">
        <v>252</v>
      </c>
      <c r="D145" s="86">
        <f t="shared" ref="D145:E147" si="18">D146</f>
        <v>694200</v>
      </c>
      <c r="E145" s="98">
        <f t="shared" si="18"/>
        <v>688162.94</v>
      </c>
      <c r="F145" s="110">
        <f t="shared" si="9"/>
        <v>6037.0600000000559</v>
      </c>
    </row>
    <row r="146" spans="1:6" ht="22.5">
      <c r="A146" s="84" t="s">
        <v>122</v>
      </c>
      <c r="B146" s="97" t="s">
        <v>97</v>
      </c>
      <c r="C146" s="85" t="s">
        <v>253</v>
      </c>
      <c r="D146" s="86">
        <f t="shared" si="18"/>
        <v>694200</v>
      </c>
      <c r="E146" s="98">
        <f t="shared" si="18"/>
        <v>688162.94</v>
      </c>
      <c r="F146" s="110">
        <f t="shared" si="9"/>
        <v>6037.0600000000559</v>
      </c>
    </row>
    <row r="147" spans="1:6" ht="22.5">
      <c r="A147" s="84" t="s">
        <v>124</v>
      </c>
      <c r="B147" s="97" t="s">
        <v>97</v>
      </c>
      <c r="C147" s="85" t="s">
        <v>254</v>
      </c>
      <c r="D147" s="86">
        <f t="shared" si="18"/>
        <v>694200</v>
      </c>
      <c r="E147" s="98">
        <f t="shared" si="18"/>
        <v>688162.94</v>
      </c>
      <c r="F147" s="110">
        <f t="shared" si="9"/>
        <v>6037.0600000000559</v>
      </c>
    </row>
    <row r="148" spans="1:6">
      <c r="A148" s="84" t="s">
        <v>126</v>
      </c>
      <c r="B148" s="97" t="s">
        <v>97</v>
      </c>
      <c r="C148" s="85" t="s">
        <v>255</v>
      </c>
      <c r="D148" s="86">
        <v>694200</v>
      </c>
      <c r="E148" s="98">
        <v>688162.94</v>
      </c>
      <c r="F148" s="110">
        <f t="shared" si="9"/>
        <v>6037.0600000000559</v>
      </c>
    </row>
    <row r="149" spans="1:6" ht="60" customHeight="1">
      <c r="A149" s="99" t="s">
        <v>410</v>
      </c>
      <c r="B149" s="97" t="s">
        <v>97</v>
      </c>
      <c r="C149" s="85" t="s">
        <v>256</v>
      </c>
      <c r="D149" s="86">
        <v>5000</v>
      </c>
      <c r="E149" s="98">
        <v>5000</v>
      </c>
      <c r="F149" s="110">
        <f t="shared" si="9"/>
        <v>0</v>
      </c>
    </row>
    <row r="150" spans="1:6">
      <c r="A150" s="84" t="s">
        <v>144</v>
      </c>
      <c r="B150" s="97" t="s">
        <v>97</v>
      </c>
      <c r="C150" s="85" t="s">
        <v>257</v>
      </c>
      <c r="D150" s="86">
        <v>5000</v>
      </c>
      <c r="E150" s="98">
        <v>5000</v>
      </c>
      <c r="F150" s="110">
        <f t="shared" si="9"/>
        <v>0</v>
      </c>
    </row>
    <row r="151" spans="1:6">
      <c r="A151" s="84" t="s">
        <v>155</v>
      </c>
      <c r="B151" s="97" t="s">
        <v>97</v>
      </c>
      <c r="C151" s="85" t="s">
        <v>258</v>
      </c>
      <c r="D151" s="86">
        <v>5000</v>
      </c>
      <c r="E151" s="98">
        <v>5000</v>
      </c>
      <c r="F151" s="110">
        <f t="shared" si="9"/>
        <v>0</v>
      </c>
    </row>
    <row r="152" spans="1:6">
      <c r="A152" s="84" t="s">
        <v>159</v>
      </c>
      <c r="B152" s="97" t="s">
        <v>97</v>
      </c>
      <c r="C152" s="85" t="s">
        <v>259</v>
      </c>
      <c r="D152" s="86">
        <v>5000</v>
      </c>
      <c r="E152" s="98">
        <v>5000</v>
      </c>
      <c r="F152" s="110">
        <f t="shared" si="9"/>
        <v>0</v>
      </c>
    </row>
    <row r="153" spans="1:6">
      <c r="A153" s="87" t="s">
        <v>260</v>
      </c>
      <c r="B153" s="88" t="s">
        <v>97</v>
      </c>
      <c r="C153" s="89" t="s">
        <v>261</v>
      </c>
      <c r="D153" s="90">
        <f t="shared" ref="D153:E159" si="19">D154</f>
        <v>21800</v>
      </c>
      <c r="E153" s="91">
        <f t="shared" si="19"/>
        <v>21350</v>
      </c>
      <c r="F153" s="110">
        <f t="shared" si="9"/>
        <v>450</v>
      </c>
    </row>
    <row r="154" spans="1:6" ht="22.5">
      <c r="A154" s="84" t="s">
        <v>262</v>
      </c>
      <c r="B154" s="97" t="s">
        <v>97</v>
      </c>
      <c r="C154" s="85" t="s">
        <v>263</v>
      </c>
      <c r="D154" s="86">
        <f t="shared" si="19"/>
        <v>21800</v>
      </c>
      <c r="E154" s="98">
        <f t="shared" si="19"/>
        <v>21350</v>
      </c>
      <c r="F154" s="110">
        <f t="shared" si="9"/>
        <v>450</v>
      </c>
    </row>
    <row r="155" spans="1:6" ht="22.5">
      <c r="A155" s="84" t="s">
        <v>163</v>
      </c>
      <c r="B155" s="97" t="s">
        <v>97</v>
      </c>
      <c r="C155" s="85" t="s">
        <v>264</v>
      </c>
      <c r="D155" s="86">
        <f t="shared" si="19"/>
        <v>21800</v>
      </c>
      <c r="E155" s="98">
        <f t="shared" si="19"/>
        <v>21350</v>
      </c>
      <c r="F155" s="110">
        <f t="shared" si="9"/>
        <v>450</v>
      </c>
    </row>
    <row r="156" spans="1:6" ht="44.25" customHeight="1">
      <c r="A156" s="84" t="s">
        <v>165</v>
      </c>
      <c r="B156" s="97" t="s">
        <v>97</v>
      </c>
      <c r="C156" s="85" t="s">
        <v>265</v>
      </c>
      <c r="D156" s="86">
        <f t="shared" si="19"/>
        <v>21800</v>
      </c>
      <c r="E156" s="98">
        <f t="shared" si="19"/>
        <v>21350</v>
      </c>
      <c r="F156" s="110">
        <f t="shared" ref="F156:F205" si="20">D156-E156</f>
        <v>450</v>
      </c>
    </row>
    <row r="157" spans="1:6" ht="112.5">
      <c r="A157" s="99" t="s">
        <v>266</v>
      </c>
      <c r="B157" s="97" t="s">
        <v>97</v>
      </c>
      <c r="C157" s="85" t="s">
        <v>267</v>
      </c>
      <c r="D157" s="86">
        <f t="shared" si="19"/>
        <v>21800</v>
      </c>
      <c r="E157" s="98">
        <f t="shared" si="19"/>
        <v>21350</v>
      </c>
      <c r="F157" s="110">
        <f t="shared" si="20"/>
        <v>450</v>
      </c>
    </row>
    <row r="158" spans="1:6" ht="22.5">
      <c r="A158" s="84" t="s">
        <v>122</v>
      </c>
      <c r="B158" s="97" t="s">
        <v>97</v>
      </c>
      <c r="C158" s="85" t="s">
        <v>268</v>
      </c>
      <c r="D158" s="86">
        <f t="shared" si="19"/>
        <v>21800</v>
      </c>
      <c r="E158" s="98">
        <f t="shared" si="19"/>
        <v>21350</v>
      </c>
      <c r="F158" s="110">
        <f t="shared" si="20"/>
        <v>450</v>
      </c>
    </row>
    <row r="159" spans="1:6" ht="22.5">
      <c r="A159" s="84" t="s">
        <v>124</v>
      </c>
      <c r="B159" s="97" t="s">
        <v>97</v>
      </c>
      <c r="C159" s="85" t="s">
        <v>269</v>
      </c>
      <c r="D159" s="86">
        <f t="shared" si="19"/>
        <v>21800</v>
      </c>
      <c r="E159" s="98">
        <f t="shared" si="19"/>
        <v>21350</v>
      </c>
      <c r="F159" s="110">
        <f t="shared" si="20"/>
        <v>450</v>
      </c>
    </row>
    <row r="160" spans="1:6">
      <c r="A160" s="84" t="s">
        <v>126</v>
      </c>
      <c r="B160" s="97" t="s">
        <v>97</v>
      </c>
      <c r="C160" s="85" t="s">
        <v>270</v>
      </c>
      <c r="D160" s="86">
        <v>21800</v>
      </c>
      <c r="E160" s="98">
        <v>21350</v>
      </c>
      <c r="F160" s="110">
        <f t="shared" si="20"/>
        <v>450</v>
      </c>
    </row>
    <row r="161" spans="1:6">
      <c r="A161" s="87" t="s">
        <v>271</v>
      </c>
      <c r="B161" s="88" t="s">
        <v>97</v>
      </c>
      <c r="C161" s="89" t="s">
        <v>272</v>
      </c>
      <c r="D161" s="90">
        <f t="shared" ref="D161:E163" si="21">D162</f>
        <v>44819800</v>
      </c>
      <c r="E161" s="91">
        <f t="shared" si="21"/>
        <v>44819703.990000002</v>
      </c>
      <c r="F161" s="110">
        <f t="shared" si="20"/>
        <v>96.009999997913837</v>
      </c>
    </row>
    <row r="162" spans="1:6">
      <c r="A162" s="84" t="s">
        <v>273</v>
      </c>
      <c r="B162" s="97" t="s">
        <v>97</v>
      </c>
      <c r="C162" s="85" t="s">
        <v>274</v>
      </c>
      <c r="D162" s="86">
        <f t="shared" si="21"/>
        <v>44819800</v>
      </c>
      <c r="E162" s="98">
        <f t="shared" si="21"/>
        <v>44819703.990000002</v>
      </c>
      <c r="F162" s="110">
        <f t="shared" si="20"/>
        <v>96.009999997913837</v>
      </c>
    </row>
    <row r="163" spans="1:6" ht="33.75">
      <c r="A163" s="84" t="s">
        <v>411</v>
      </c>
      <c r="B163" s="97" t="s">
        <v>97</v>
      </c>
      <c r="C163" s="85" t="s">
        <v>275</v>
      </c>
      <c r="D163" s="86">
        <f t="shared" si="21"/>
        <v>44819800</v>
      </c>
      <c r="E163" s="98">
        <f t="shared" si="21"/>
        <v>44819703.990000002</v>
      </c>
      <c r="F163" s="110">
        <f t="shared" si="20"/>
        <v>96.009999997913837</v>
      </c>
    </row>
    <row r="164" spans="1:6" ht="22.5">
      <c r="A164" s="84" t="s">
        <v>276</v>
      </c>
      <c r="B164" s="97" t="s">
        <v>97</v>
      </c>
      <c r="C164" s="85" t="s">
        <v>277</v>
      </c>
      <c r="D164" s="86">
        <f>D165+D169+D173</f>
        <v>44819800</v>
      </c>
      <c r="E164" s="86">
        <f>E165+E169+E173</f>
        <v>44819703.990000002</v>
      </c>
      <c r="F164" s="110">
        <f t="shared" si="20"/>
        <v>96.009999997913837</v>
      </c>
    </row>
    <row r="165" spans="1:6" ht="67.5">
      <c r="A165" s="99" t="s">
        <v>412</v>
      </c>
      <c r="B165" s="97" t="s">
        <v>97</v>
      </c>
      <c r="C165" s="85" t="s">
        <v>278</v>
      </c>
      <c r="D165" s="86">
        <f t="shared" ref="D165:E167" si="22">D166</f>
        <v>2966900</v>
      </c>
      <c r="E165" s="98">
        <f t="shared" si="22"/>
        <v>2966900</v>
      </c>
      <c r="F165" s="110">
        <f t="shared" si="20"/>
        <v>0</v>
      </c>
    </row>
    <row r="166" spans="1:6" ht="22.5">
      <c r="A166" s="84" t="s">
        <v>279</v>
      </c>
      <c r="B166" s="97" t="s">
        <v>97</v>
      </c>
      <c r="C166" s="85" t="s">
        <v>280</v>
      </c>
      <c r="D166" s="86">
        <f t="shared" si="22"/>
        <v>2966900</v>
      </c>
      <c r="E166" s="98">
        <f t="shared" si="22"/>
        <v>2966900</v>
      </c>
      <c r="F166" s="110">
        <f t="shared" si="20"/>
        <v>0</v>
      </c>
    </row>
    <row r="167" spans="1:6">
      <c r="A167" s="84" t="s">
        <v>281</v>
      </c>
      <c r="B167" s="97" t="s">
        <v>97</v>
      </c>
      <c r="C167" s="85" t="s">
        <v>282</v>
      </c>
      <c r="D167" s="86">
        <f t="shared" si="22"/>
        <v>2966900</v>
      </c>
      <c r="E167" s="98">
        <f t="shared" si="22"/>
        <v>2966900</v>
      </c>
      <c r="F167" s="110">
        <f t="shared" si="20"/>
        <v>0</v>
      </c>
    </row>
    <row r="168" spans="1:6" ht="45">
      <c r="A168" s="84" t="s">
        <v>283</v>
      </c>
      <c r="B168" s="97" t="s">
        <v>97</v>
      </c>
      <c r="C168" s="85" t="s">
        <v>284</v>
      </c>
      <c r="D168" s="86">
        <v>2966900</v>
      </c>
      <c r="E168" s="98">
        <v>2966900</v>
      </c>
      <c r="F168" s="110">
        <f t="shared" si="20"/>
        <v>0</v>
      </c>
    </row>
    <row r="169" spans="1:6" ht="68.25" customHeight="1">
      <c r="A169" s="124" t="s">
        <v>482</v>
      </c>
      <c r="B169" s="113" t="s">
        <v>97</v>
      </c>
      <c r="C169" s="26" t="s">
        <v>285</v>
      </c>
      <c r="D169" s="27">
        <f t="shared" ref="D169:E171" si="23">D170</f>
        <v>226200</v>
      </c>
      <c r="E169" s="114">
        <f t="shared" si="23"/>
        <v>226139.03</v>
      </c>
      <c r="F169" s="51">
        <f t="shared" ref="F169:F176" si="24">IF(OR(D169="-",IF(E169="-",0,E169)&gt;=IF(D169="-",0,D169)),"-",IF(D169="-",0,D169)-IF(E169="-",0,E169))</f>
        <v>60.970000000001164</v>
      </c>
    </row>
    <row r="170" spans="1:6" ht="24.6" customHeight="1">
      <c r="A170" s="24" t="s">
        <v>452</v>
      </c>
      <c r="B170" s="113" t="s">
        <v>97</v>
      </c>
      <c r="C170" s="26" t="s">
        <v>453</v>
      </c>
      <c r="D170" s="27">
        <f t="shared" si="23"/>
        <v>226200</v>
      </c>
      <c r="E170" s="114">
        <f t="shared" si="23"/>
        <v>226139.03</v>
      </c>
      <c r="F170" s="51">
        <f t="shared" si="24"/>
        <v>60.970000000001164</v>
      </c>
    </row>
    <row r="171" spans="1:6">
      <c r="A171" s="24" t="s">
        <v>454</v>
      </c>
      <c r="B171" s="113" t="s">
        <v>97</v>
      </c>
      <c r="C171" s="26" t="s">
        <v>455</v>
      </c>
      <c r="D171" s="27">
        <f t="shared" si="23"/>
        <v>226200</v>
      </c>
      <c r="E171" s="114">
        <f t="shared" si="23"/>
        <v>226139.03</v>
      </c>
      <c r="F171" s="51">
        <f t="shared" si="24"/>
        <v>60.970000000001164</v>
      </c>
    </row>
    <row r="172" spans="1:6" ht="36.950000000000003" customHeight="1">
      <c r="A172" s="24" t="s">
        <v>456</v>
      </c>
      <c r="B172" s="113" t="s">
        <v>97</v>
      </c>
      <c r="C172" s="26" t="s">
        <v>457</v>
      </c>
      <c r="D172" s="27">
        <v>226200</v>
      </c>
      <c r="E172" s="114">
        <v>226139.03</v>
      </c>
      <c r="F172" s="51">
        <f t="shared" si="24"/>
        <v>60.970000000001164</v>
      </c>
    </row>
    <row r="173" spans="1:6" ht="70.5" customHeight="1">
      <c r="A173" s="112" t="s">
        <v>458</v>
      </c>
      <c r="B173" s="113" t="s">
        <v>97</v>
      </c>
      <c r="C173" s="26" t="s">
        <v>459</v>
      </c>
      <c r="D173" s="27">
        <f t="shared" ref="D173:E175" si="25">D174</f>
        <v>41626700</v>
      </c>
      <c r="E173" s="114">
        <f t="shared" si="25"/>
        <v>41626664.960000001</v>
      </c>
      <c r="F173" s="51">
        <f t="shared" si="24"/>
        <v>35.03999999910593</v>
      </c>
    </row>
    <row r="174" spans="1:6" ht="24.6" customHeight="1">
      <c r="A174" s="24" t="s">
        <v>452</v>
      </c>
      <c r="B174" s="113" t="s">
        <v>97</v>
      </c>
      <c r="C174" s="26" t="s">
        <v>460</v>
      </c>
      <c r="D174" s="27">
        <f t="shared" si="25"/>
        <v>41626700</v>
      </c>
      <c r="E174" s="114">
        <f t="shared" si="25"/>
        <v>41626664.960000001</v>
      </c>
      <c r="F174" s="51">
        <f t="shared" si="24"/>
        <v>35.03999999910593</v>
      </c>
    </row>
    <row r="175" spans="1:6">
      <c r="A175" s="24" t="s">
        <v>454</v>
      </c>
      <c r="B175" s="113" t="s">
        <v>97</v>
      </c>
      <c r="C175" s="26" t="s">
        <v>461</v>
      </c>
      <c r="D175" s="27">
        <f t="shared" si="25"/>
        <v>41626700</v>
      </c>
      <c r="E175" s="114">
        <f t="shared" si="25"/>
        <v>41626664.960000001</v>
      </c>
      <c r="F175" s="51">
        <f t="shared" si="24"/>
        <v>35.03999999910593</v>
      </c>
    </row>
    <row r="176" spans="1:6" ht="36.950000000000003" customHeight="1">
      <c r="A176" s="24" t="s">
        <v>456</v>
      </c>
      <c r="B176" s="113" t="s">
        <v>97</v>
      </c>
      <c r="C176" s="26" t="s">
        <v>462</v>
      </c>
      <c r="D176" s="27">
        <v>41626700</v>
      </c>
      <c r="E176" s="114">
        <v>41626664.960000001</v>
      </c>
      <c r="F176" s="51">
        <f t="shared" si="24"/>
        <v>35.03999999910593</v>
      </c>
    </row>
    <row r="177" spans="1:6" ht="17.25" customHeight="1">
      <c r="A177" s="87" t="s">
        <v>286</v>
      </c>
      <c r="B177" s="88" t="s">
        <v>97</v>
      </c>
      <c r="C177" s="89" t="s">
        <v>287</v>
      </c>
      <c r="D177" s="90">
        <f>D178+D185</f>
        <v>34000</v>
      </c>
      <c r="E177" s="91">
        <f>E178+E185</f>
        <v>34000</v>
      </c>
      <c r="F177" s="110">
        <f t="shared" si="20"/>
        <v>0</v>
      </c>
    </row>
    <row r="178" spans="1:6" ht="13.5" customHeight="1">
      <c r="A178" s="84" t="s">
        <v>288</v>
      </c>
      <c r="B178" s="97" t="s">
        <v>97</v>
      </c>
      <c r="C178" s="85" t="s">
        <v>289</v>
      </c>
      <c r="D178" s="86">
        <v>24000</v>
      </c>
      <c r="E178" s="98">
        <v>24000</v>
      </c>
      <c r="F178" s="110">
        <f t="shared" si="20"/>
        <v>0</v>
      </c>
    </row>
    <row r="179" spans="1:6" ht="22.5">
      <c r="A179" s="84" t="s">
        <v>163</v>
      </c>
      <c r="B179" s="97" t="s">
        <v>97</v>
      </c>
      <c r="C179" s="85" t="s">
        <v>290</v>
      </c>
      <c r="D179" s="86">
        <v>24000</v>
      </c>
      <c r="E179" s="98">
        <v>24000</v>
      </c>
      <c r="F179" s="110">
        <f t="shared" si="20"/>
        <v>0</v>
      </c>
    </row>
    <row r="180" spans="1:6" ht="64.5" customHeight="1">
      <c r="A180" s="84" t="s">
        <v>291</v>
      </c>
      <c r="B180" s="97" t="s">
        <v>97</v>
      </c>
      <c r="C180" s="85" t="s">
        <v>292</v>
      </c>
      <c r="D180" s="86">
        <v>24000</v>
      </c>
      <c r="E180" s="98">
        <v>24000</v>
      </c>
      <c r="F180" s="110">
        <f t="shared" si="20"/>
        <v>0</v>
      </c>
    </row>
    <row r="181" spans="1:6" ht="101.25">
      <c r="A181" s="99" t="s">
        <v>293</v>
      </c>
      <c r="B181" s="97" t="s">
        <v>97</v>
      </c>
      <c r="C181" s="85" t="s">
        <v>474</v>
      </c>
      <c r="D181" s="86">
        <v>24000</v>
      </c>
      <c r="E181" s="98">
        <v>24000</v>
      </c>
      <c r="F181" s="110">
        <f t="shared" si="20"/>
        <v>0</v>
      </c>
    </row>
    <row r="182" spans="1:6">
      <c r="A182" s="84" t="s">
        <v>294</v>
      </c>
      <c r="B182" s="97" t="s">
        <v>97</v>
      </c>
      <c r="C182" s="85" t="s">
        <v>476</v>
      </c>
      <c r="D182" s="86">
        <v>24000</v>
      </c>
      <c r="E182" s="98">
        <v>24000</v>
      </c>
      <c r="F182" s="110">
        <f t="shared" si="20"/>
        <v>0</v>
      </c>
    </row>
    <row r="183" spans="1:6" ht="22.5">
      <c r="A183" s="84" t="s">
        <v>301</v>
      </c>
      <c r="B183" s="97" t="s">
        <v>97</v>
      </c>
      <c r="C183" s="85" t="s">
        <v>475</v>
      </c>
      <c r="D183" s="86">
        <v>24000</v>
      </c>
      <c r="E183" s="98">
        <v>24000</v>
      </c>
      <c r="F183" s="110">
        <f t="shared" si="20"/>
        <v>0</v>
      </c>
    </row>
    <row r="184" spans="1:6" ht="22.5">
      <c r="A184" s="84" t="s">
        <v>303</v>
      </c>
      <c r="B184" s="97" t="s">
        <v>97</v>
      </c>
      <c r="C184" s="85" t="s">
        <v>477</v>
      </c>
      <c r="D184" s="86">
        <v>24000</v>
      </c>
      <c r="E184" s="98">
        <v>24000</v>
      </c>
      <c r="F184" s="110">
        <f t="shared" si="20"/>
        <v>0</v>
      </c>
    </row>
    <row r="185" spans="1:6">
      <c r="A185" s="84" t="s">
        <v>295</v>
      </c>
      <c r="B185" s="97" t="s">
        <v>97</v>
      </c>
      <c r="C185" s="85" t="s">
        <v>296</v>
      </c>
      <c r="D185" s="86">
        <f t="shared" ref="D185:E190" si="26">D186</f>
        <v>10000</v>
      </c>
      <c r="E185" s="98">
        <f t="shared" si="26"/>
        <v>10000</v>
      </c>
      <c r="F185" s="110">
        <f t="shared" si="20"/>
        <v>0</v>
      </c>
    </row>
    <row r="186" spans="1:6" ht="22.5">
      <c r="A186" s="84" t="s">
        <v>128</v>
      </c>
      <c r="B186" s="97" t="s">
        <v>97</v>
      </c>
      <c r="C186" s="85" t="s">
        <v>297</v>
      </c>
      <c r="D186" s="86">
        <f t="shared" si="26"/>
        <v>10000</v>
      </c>
      <c r="E186" s="98">
        <f t="shared" si="26"/>
        <v>10000</v>
      </c>
      <c r="F186" s="110">
        <f t="shared" si="20"/>
        <v>0</v>
      </c>
    </row>
    <row r="187" spans="1:6">
      <c r="A187" s="84" t="s">
        <v>140</v>
      </c>
      <c r="B187" s="97" t="s">
        <v>97</v>
      </c>
      <c r="C187" s="85" t="s">
        <v>298</v>
      </c>
      <c r="D187" s="86">
        <f t="shared" si="26"/>
        <v>10000</v>
      </c>
      <c r="E187" s="98">
        <f t="shared" si="26"/>
        <v>10000</v>
      </c>
      <c r="F187" s="110">
        <f t="shared" si="20"/>
        <v>0</v>
      </c>
    </row>
    <row r="188" spans="1:6" ht="56.25">
      <c r="A188" s="84" t="s">
        <v>142</v>
      </c>
      <c r="B188" s="97" t="s">
        <v>97</v>
      </c>
      <c r="C188" s="85" t="s">
        <v>299</v>
      </c>
      <c r="D188" s="86">
        <f t="shared" si="26"/>
        <v>10000</v>
      </c>
      <c r="E188" s="98">
        <f t="shared" si="26"/>
        <v>10000</v>
      </c>
      <c r="F188" s="110">
        <f t="shared" si="20"/>
        <v>0</v>
      </c>
    </row>
    <row r="189" spans="1:6">
      <c r="A189" s="84" t="s">
        <v>294</v>
      </c>
      <c r="B189" s="97" t="s">
        <v>97</v>
      </c>
      <c r="C189" s="85" t="s">
        <v>300</v>
      </c>
      <c r="D189" s="86">
        <f t="shared" si="26"/>
        <v>10000</v>
      </c>
      <c r="E189" s="98">
        <f t="shared" si="26"/>
        <v>10000</v>
      </c>
      <c r="F189" s="110">
        <f t="shared" si="20"/>
        <v>0</v>
      </c>
    </row>
    <row r="190" spans="1:6" ht="22.5">
      <c r="A190" s="84" t="s">
        <v>301</v>
      </c>
      <c r="B190" s="97" t="s">
        <v>97</v>
      </c>
      <c r="C190" s="85" t="s">
        <v>302</v>
      </c>
      <c r="D190" s="86">
        <f t="shared" si="26"/>
        <v>10000</v>
      </c>
      <c r="E190" s="98">
        <f t="shared" si="26"/>
        <v>10000</v>
      </c>
      <c r="F190" s="110">
        <f t="shared" si="20"/>
        <v>0</v>
      </c>
    </row>
    <row r="191" spans="1:6" ht="22.5">
      <c r="A191" s="84" t="s">
        <v>303</v>
      </c>
      <c r="B191" s="97" t="s">
        <v>97</v>
      </c>
      <c r="C191" s="85" t="s">
        <v>304</v>
      </c>
      <c r="D191" s="86">
        <v>10000</v>
      </c>
      <c r="E191" s="98">
        <v>10000</v>
      </c>
      <c r="F191" s="110">
        <f t="shared" si="20"/>
        <v>0</v>
      </c>
    </row>
    <row r="192" spans="1:6">
      <c r="A192" s="87" t="s">
        <v>305</v>
      </c>
      <c r="B192" s="88" t="s">
        <v>97</v>
      </c>
      <c r="C192" s="89" t="s">
        <v>306</v>
      </c>
      <c r="D192" s="90">
        <f t="shared" ref="D192:E194" si="27">D193</f>
        <v>56800</v>
      </c>
      <c r="E192" s="91">
        <f t="shared" si="27"/>
        <v>16920</v>
      </c>
      <c r="F192" s="110">
        <f t="shared" si="20"/>
        <v>39880</v>
      </c>
    </row>
    <row r="193" spans="1:6">
      <c r="A193" s="84" t="s">
        <v>307</v>
      </c>
      <c r="B193" s="97" t="s">
        <v>97</v>
      </c>
      <c r="C193" s="85" t="s">
        <v>308</v>
      </c>
      <c r="D193" s="86">
        <f t="shared" si="27"/>
        <v>56800</v>
      </c>
      <c r="E193" s="98">
        <f t="shared" si="27"/>
        <v>16920</v>
      </c>
      <c r="F193" s="110">
        <f t="shared" si="20"/>
        <v>39880</v>
      </c>
    </row>
    <row r="194" spans="1:6" ht="33.75">
      <c r="A194" s="84" t="s">
        <v>411</v>
      </c>
      <c r="B194" s="97" t="s">
        <v>97</v>
      </c>
      <c r="C194" s="85" t="s">
        <v>390</v>
      </c>
      <c r="D194" s="86">
        <f t="shared" si="27"/>
        <v>56800</v>
      </c>
      <c r="E194" s="98">
        <f t="shared" si="27"/>
        <v>16920</v>
      </c>
      <c r="F194" s="110">
        <f t="shared" si="20"/>
        <v>39880</v>
      </c>
    </row>
    <row r="195" spans="1:6" ht="22.5">
      <c r="A195" s="84" t="s">
        <v>309</v>
      </c>
      <c r="B195" s="97" t="s">
        <v>97</v>
      </c>
      <c r="C195" s="85" t="s">
        <v>391</v>
      </c>
      <c r="D195" s="86">
        <f>D196+D202</f>
        <v>56800</v>
      </c>
      <c r="E195" s="98">
        <f>E196</f>
        <v>16920</v>
      </c>
      <c r="F195" s="110">
        <f t="shared" si="20"/>
        <v>39880</v>
      </c>
    </row>
    <row r="196" spans="1:6" ht="67.5">
      <c r="A196" s="99" t="s">
        <v>392</v>
      </c>
      <c r="B196" s="97" t="s">
        <v>97</v>
      </c>
      <c r="C196" s="85" t="s">
        <v>393</v>
      </c>
      <c r="D196" s="86">
        <f>D197+D200</f>
        <v>42800</v>
      </c>
      <c r="E196" s="98">
        <f>E197+E200</f>
        <v>16920</v>
      </c>
      <c r="F196" s="110">
        <f t="shared" si="20"/>
        <v>25880</v>
      </c>
    </row>
    <row r="197" spans="1:6" ht="45.75" customHeight="1">
      <c r="A197" s="84" t="s">
        <v>110</v>
      </c>
      <c r="B197" s="97" t="s">
        <v>97</v>
      </c>
      <c r="C197" s="85" t="s">
        <v>394</v>
      </c>
      <c r="D197" s="86">
        <f>D198</f>
        <v>33800</v>
      </c>
      <c r="E197" s="98">
        <f>E198</f>
        <v>13920</v>
      </c>
      <c r="F197" s="110">
        <f t="shared" si="20"/>
        <v>19880</v>
      </c>
    </row>
    <row r="198" spans="1:6">
      <c r="A198" s="84" t="s">
        <v>481</v>
      </c>
      <c r="B198" s="97" t="s">
        <v>97</v>
      </c>
      <c r="C198" s="85" t="s">
        <v>478</v>
      </c>
      <c r="D198" s="86">
        <f>D199</f>
        <v>33800</v>
      </c>
      <c r="E198" s="98">
        <f>E199</f>
        <v>13920</v>
      </c>
      <c r="F198" s="110">
        <f t="shared" si="20"/>
        <v>19880</v>
      </c>
    </row>
    <row r="199" spans="1:6" ht="39.75" customHeight="1">
      <c r="A199" s="84" t="s">
        <v>480</v>
      </c>
      <c r="B199" s="97" t="s">
        <v>97</v>
      </c>
      <c r="C199" s="85" t="s">
        <v>479</v>
      </c>
      <c r="D199" s="86">
        <v>33800</v>
      </c>
      <c r="E199" s="98">
        <v>13920</v>
      </c>
      <c r="F199" s="110">
        <f t="shared" si="20"/>
        <v>19880</v>
      </c>
    </row>
    <row r="200" spans="1:6">
      <c r="A200" s="84" t="s">
        <v>294</v>
      </c>
      <c r="B200" s="97" t="s">
        <v>97</v>
      </c>
      <c r="C200" s="85" t="s">
        <v>395</v>
      </c>
      <c r="D200" s="86">
        <v>9000</v>
      </c>
      <c r="E200" s="98">
        <f>E201</f>
        <v>3000</v>
      </c>
      <c r="F200" s="110">
        <f t="shared" si="20"/>
        <v>6000</v>
      </c>
    </row>
    <row r="201" spans="1:6">
      <c r="A201" s="84" t="s">
        <v>310</v>
      </c>
      <c r="B201" s="97" t="s">
        <v>97</v>
      </c>
      <c r="C201" s="85" t="s">
        <v>396</v>
      </c>
      <c r="D201" s="86">
        <v>9000</v>
      </c>
      <c r="E201" s="98">
        <v>3000</v>
      </c>
      <c r="F201" s="110">
        <f t="shared" si="20"/>
        <v>6000</v>
      </c>
    </row>
    <row r="202" spans="1:6" ht="67.5">
      <c r="A202" s="99" t="s">
        <v>397</v>
      </c>
      <c r="B202" s="97" t="s">
        <v>97</v>
      </c>
      <c r="C202" s="85" t="s">
        <v>398</v>
      </c>
      <c r="D202" s="86">
        <f t="shared" ref="D202:E204" si="28">D203</f>
        <v>14000</v>
      </c>
      <c r="E202" s="111">
        <f t="shared" si="28"/>
        <v>0</v>
      </c>
      <c r="F202" s="110">
        <f t="shared" si="20"/>
        <v>14000</v>
      </c>
    </row>
    <row r="203" spans="1:6" ht="22.5">
      <c r="A203" s="84" t="s">
        <v>122</v>
      </c>
      <c r="B203" s="97" t="s">
        <v>97</v>
      </c>
      <c r="C203" s="85" t="s">
        <v>399</v>
      </c>
      <c r="D203" s="86">
        <f t="shared" si="28"/>
        <v>14000</v>
      </c>
      <c r="E203" s="111">
        <f t="shared" si="28"/>
        <v>0</v>
      </c>
      <c r="F203" s="110">
        <f t="shared" si="20"/>
        <v>14000</v>
      </c>
    </row>
    <row r="204" spans="1:6" ht="22.5">
      <c r="A204" s="84" t="s">
        <v>124</v>
      </c>
      <c r="B204" s="97" t="s">
        <v>97</v>
      </c>
      <c r="C204" s="85" t="s">
        <v>400</v>
      </c>
      <c r="D204" s="86">
        <f t="shared" si="28"/>
        <v>14000</v>
      </c>
      <c r="E204" s="111">
        <f t="shared" si="28"/>
        <v>0</v>
      </c>
      <c r="F204" s="110">
        <f t="shared" si="20"/>
        <v>14000</v>
      </c>
    </row>
    <row r="205" spans="1:6" ht="13.5" thickBot="1">
      <c r="A205" s="84" t="s">
        <v>126</v>
      </c>
      <c r="B205" s="97" t="s">
        <v>97</v>
      </c>
      <c r="C205" s="85" t="s">
        <v>401</v>
      </c>
      <c r="D205" s="86">
        <v>14000</v>
      </c>
      <c r="E205" s="111">
        <v>0</v>
      </c>
      <c r="F205" s="110">
        <f t="shared" si="20"/>
        <v>14000</v>
      </c>
    </row>
    <row r="206" spans="1:6" ht="8.25" customHeight="1" thickBot="1">
      <c r="A206" s="100"/>
      <c r="B206" s="101"/>
      <c r="C206" s="102"/>
      <c r="D206" s="103"/>
      <c r="E206" s="101"/>
      <c r="F206" s="101"/>
    </row>
    <row r="207" spans="1:6" ht="13.5" thickBot="1">
      <c r="A207" s="104" t="s">
        <v>311</v>
      </c>
      <c r="B207" s="105" t="s">
        <v>312</v>
      </c>
      <c r="C207" s="106" t="s">
        <v>98</v>
      </c>
      <c r="D207" s="107">
        <v>-54600</v>
      </c>
      <c r="E207" s="107">
        <v>1104620</v>
      </c>
      <c r="F207" s="108" t="s">
        <v>313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">
    <cfRule type="cellIs" priority="1" stopIfTrue="1" operator="equal">
      <formula>0</formula>
    </cfRule>
  </conditionalFormatting>
  <conditionalFormatting sqref="E28:E29">
    <cfRule type="cellIs" priority="2" stopIfTrue="1" operator="equal">
      <formula>0</formula>
    </cfRule>
  </conditionalFormatting>
  <conditionalFormatting sqref="E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opLeftCell="A19" workbookViewId="0">
      <selection activeCell="A14" sqref="A14"/>
    </sheetView>
  </sheetViews>
  <sheetFormatPr defaultRowHeight="12.75" customHeight="1"/>
  <cols>
    <col min="1" max="1" width="29" customWidth="1"/>
    <col min="2" max="2" width="5.5703125" customWidth="1"/>
    <col min="3" max="3" width="22.5703125" customWidth="1"/>
    <col min="4" max="4" width="16.42578125" customWidth="1"/>
    <col min="5" max="5" width="15.42578125" customWidth="1"/>
    <col min="6" max="6" width="15.28515625" customWidth="1"/>
  </cols>
  <sheetData>
    <row r="1" spans="1:6" ht="11.1" customHeight="1">
      <c r="A1" s="149" t="s">
        <v>314</v>
      </c>
      <c r="B1" s="149"/>
      <c r="C1" s="149"/>
      <c r="D1" s="149"/>
      <c r="E1" s="149"/>
      <c r="F1" s="149"/>
    </row>
    <row r="2" spans="1:6" ht="13.15" customHeight="1">
      <c r="A2" s="131" t="s">
        <v>315</v>
      </c>
      <c r="B2" s="131"/>
      <c r="C2" s="131"/>
      <c r="D2" s="131"/>
      <c r="E2" s="131"/>
      <c r="F2" s="131"/>
    </row>
    <row r="3" spans="1:6" ht="9" customHeight="1" thickBot="1">
      <c r="A3" s="5"/>
      <c r="B3" s="52"/>
      <c r="C3" s="42"/>
      <c r="D3" s="9"/>
      <c r="E3" s="9"/>
      <c r="F3" s="42"/>
    </row>
    <row r="4" spans="1:6" ht="13.9" customHeight="1">
      <c r="A4" s="139" t="s">
        <v>21</v>
      </c>
      <c r="B4" s="136" t="s">
        <v>22</v>
      </c>
      <c r="C4" s="142" t="s">
        <v>316</v>
      </c>
      <c r="D4" s="128" t="s">
        <v>24</v>
      </c>
      <c r="E4" s="128" t="s">
        <v>25</v>
      </c>
      <c r="F4" s="125" t="s">
        <v>26</v>
      </c>
    </row>
    <row r="5" spans="1:6" ht="4.9000000000000004" customHeight="1">
      <c r="A5" s="140"/>
      <c r="B5" s="137"/>
      <c r="C5" s="143"/>
      <c r="D5" s="129"/>
      <c r="E5" s="129"/>
      <c r="F5" s="126"/>
    </row>
    <row r="6" spans="1:6" ht="6" customHeight="1">
      <c r="A6" s="140"/>
      <c r="B6" s="137"/>
      <c r="C6" s="143"/>
      <c r="D6" s="129"/>
      <c r="E6" s="129"/>
      <c r="F6" s="126"/>
    </row>
    <row r="7" spans="1:6" ht="4.9000000000000004" customHeight="1">
      <c r="A7" s="140"/>
      <c r="B7" s="137"/>
      <c r="C7" s="143"/>
      <c r="D7" s="129"/>
      <c r="E7" s="129"/>
      <c r="F7" s="126"/>
    </row>
    <row r="8" spans="1:6" ht="6" customHeight="1">
      <c r="A8" s="140"/>
      <c r="B8" s="137"/>
      <c r="C8" s="143"/>
      <c r="D8" s="129"/>
      <c r="E8" s="129"/>
      <c r="F8" s="126"/>
    </row>
    <row r="9" spans="1:6" ht="6" customHeight="1">
      <c r="A9" s="140"/>
      <c r="B9" s="137"/>
      <c r="C9" s="143"/>
      <c r="D9" s="129"/>
      <c r="E9" s="129"/>
      <c r="F9" s="126"/>
    </row>
    <row r="10" spans="1:6" ht="18" customHeight="1">
      <c r="A10" s="141"/>
      <c r="B10" s="138"/>
      <c r="C10" s="150"/>
      <c r="D10" s="130"/>
      <c r="E10" s="130"/>
      <c r="F10" s="127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27</v>
      </c>
      <c r="E11" s="49" t="s">
        <v>28</v>
      </c>
      <c r="F11" s="23" t="s">
        <v>29</v>
      </c>
    </row>
    <row r="12" spans="1:6" ht="22.5">
      <c r="A12" s="53" t="s">
        <v>317</v>
      </c>
      <c r="B12" s="54" t="s">
        <v>318</v>
      </c>
      <c r="C12" s="55" t="s">
        <v>98</v>
      </c>
      <c r="D12" s="73">
        <f>D18</f>
        <v>54600</v>
      </c>
      <c r="E12" s="73">
        <f>E18</f>
        <v>-1104620</v>
      </c>
      <c r="F12" s="122">
        <f>F18</f>
        <v>1159220</v>
      </c>
    </row>
    <row r="13" spans="1:6">
      <c r="A13" s="57" t="s">
        <v>33</v>
      </c>
      <c r="B13" s="58"/>
      <c r="C13" s="59"/>
      <c r="D13" s="60"/>
      <c r="E13" s="60"/>
      <c r="F13" s="61"/>
    </row>
    <row r="14" spans="1:6" ht="22.5">
      <c r="A14" s="50" t="s">
        <v>319</v>
      </c>
      <c r="B14" s="62" t="s">
        <v>320</v>
      </c>
      <c r="C14" s="63" t="s">
        <v>98</v>
      </c>
      <c r="D14" s="72" t="s">
        <v>42</v>
      </c>
      <c r="E14" s="72" t="s">
        <v>42</v>
      </c>
      <c r="F14" s="123" t="s">
        <v>42</v>
      </c>
    </row>
    <row r="15" spans="1:6">
      <c r="A15" s="57" t="s">
        <v>321</v>
      </c>
      <c r="B15" s="58"/>
      <c r="C15" s="59"/>
      <c r="D15" s="60"/>
      <c r="E15" s="60"/>
      <c r="F15" s="61"/>
    </row>
    <row r="16" spans="1:6" ht="22.5">
      <c r="A16" s="50" t="s">
        <v>322</v>
      </c>
      <c r="B16" s="62" t="s">
        <v>323</v>
      </c>
      <c r="C16" s="63" t="s">
        <v>98</v>
      </c>
      <c r="D16" s="72" t="s">
        <v>42</v>
      </c>
      <c r="E16" s="72" t="s">
        <v>42</v>
      </c>
      <c r="F16" s="123" t="s">
        <v>42</v>
      </c>
    </row>
    <row r="17" spans="1:6">
      <c r="A17" s="57" t="s">
        <v>321</v>
      </c>
      <c r="B17" s="58"/>
      <c r="C17" s="59"/>
      <c r="D17" s="60"/>
      <c r="E17" s="60"/>
      <c r="F17" s="61"/>
    </row>
    <row r="18" spans="1:6">
      <c r="A18" s="53" t="s">
        <v>324</v>
      </c>
      <c r="B18" s="54" t="s">
        <v>325</v>
      </c>
      <c r="C18" s="55" t="s">
        <v>348</v>
      </c>
      <c r="D18" s="70">
        <f>D19</f>
        <v>54600</v>
      </c>
      <c r="E18" s="70">
        <f>E19</f>
        <v>-1104620</v>
      </c>
      <c r="F18" s="122">
        <f>F19</f>
        <v>1159220</v>
      </c>
    </row>
    <row r="19" spans="1:6" ht="22.5">
      <c r="A19" s="53" t="s">
        <v>326</v>
      </c>
      <c r="B19" s="54" t="s">
        <v>325</v>
      </c>
      <c r="C19" s="55" t="s">
        <v>349</v>
      </c>
      <c r="D19" s="71">
        <v>54600</v>
      </c>
      <c r="E19" s="71">
        <f>E24+E20</f>
        <v>-1104620</v>
      </c>
      <c r="F19" s="122">
        <f>D19-E19</f>
        <v>1159220</v>
      </c>
    </row>
    <row r="20" spans="1:6" ht="22.5">
      <c r="A20" s="53" t="s">
        <v>327</v>
      </c>
      <c r="B20" s="54" t="s">
        <v>328</v>
      </c>
      <c r="C20" s="55" t="s">
        <v>350</v>
      </c>
      <c r="D20" s="72">
        <f t="shared" ref="D20:E22" si="0">D21</f>
        <v>-84202900</v>
      </c>
      <c r="E20" s="72">
        <f t="shared" si="0"/>
        <v>-78556567.299999997</v>
      </c>
      <c r="F20" s="56" t="s">
        <v>313</v>
      </c>
    </row>
    <row r="21" spans="1:6" ht="22.5">
      <c r="A21" s="53" t="s">
        <v>351</v>
      </c>
      <c r="B21" s="54" t="s">
        <v>328</v>
      </c>
      <c r="C21" s="55" t="s">
        <v>352</v>
      </c>
      <c r="D21" s="73">
        <f t="shared" si="0"/>
        <v>-84202900</v>
      </c>
      <c r="E21" s="73">
        <f t="shared" si="0"/>
        <v>-78556567.299999997</v>
      </c>
      <c r="F21" s="51" t="s">
        <v>313</v>
      </c>
    </row>
    <row r="22" spans="1:6" ht="24.75" customHeight="1">
      <c r="A22" s="53" t="s">
        <v>353</v>
      </c>
      <c r="B22" s="54" t="s">
        <v>328</v>
      </c>
      <c r="C22" s="55" t="s">
        <v>354</v>
      </c>
      <c r="D22" s="73">
        <f t="shared" si="0"/>
        <v>-84202900</v>
      </c>
      <c r="E22" s="73">
        <f t="shared" si="0"/>
        <v>-78556567.299999997</v>
      </c>
      <c r="F22" s="56" t="s">
        <v>313</v>
      </c>
    </row>
    <row r="23" spans="1:6" ht="33.75">
      <c r="A23" s="24" t="s">
        <v>329</v>
      </c>
      <c r="B23" s="25" t="s">
        <v>328</v>
      </c>
      <c r="C23" s="64" t="s">
        <v>355</v>
      </c>
      <c r="D23" s="74">
        <v>-84202900</v>
      </c>
      <c r="E23" s="74">
        <v>-78556567.299999997</v>
      </c>
      <c r="F23" s="51" t="s">
        <v>313</v>
      </c>
    </row>
    <row r="24" spans="1:6" ht="33" customHeight="1">
      <c r="A24" s="53" t="s">
        <v>330</v>
      </c>
      <c r="B24" s="54" t="s">
        <v>331</v>
      </c>
      <c r="C24" s="55" t="s">
        <v>356</v>
      </c>
      <c r="D24" s="120">
        <f t="shared" ref="D24:E26" si="1">D25</f>
        <v>84257500</v>
      </c>
      <c r="E24" s="120">
        <f t="shared" si="1"/>
        <v>77451947.299999997</v>
      </c>
      <c r="F24" s="56" t="s">
        <v>313</v>
      </c>
    </row>
    <row r="25" spans="1:6" ht="34.5" customHeight="1">
      <c r="A25" s="53" t="s">
        <v>357</v>
      </c>
      <c r="B25" s="54" t="s">
        <v>331</v>
      </c>
      <c r="C25" s="55" t="s">
        <v>358</v>
      </c>
      <c r="D25" s="120">
        <f t="shared" si="1"/>
        <v>84257500</v>
      </c>
      <c r="E25" s="120">
        <f t="shared" si="1"/>
        <v>77451947.299999997</v>
      </c>
      <c r="F25" s="51" t="s">
        <v>313</v>
      </c>
    </row>
    <row r="26" spans="1:6" ht="27" customHeight="1">
      <c r="A26" s="53" t="s">
        <v>359</v>
      </c>
      <c r="B26" s="54" t="s">
        <v>331</v>
      </c>
      <c r="C26" s="55" t="s">
        <v>360</v>
      </c>
      <c r="D26" s="120">
        <f t="shared" si="1"/>
        <v>84257500</v>
      </c>
      <c r="E26" s="120">
        <f t="shared" si="1"/>
        <v>77451947.299999997</v>
      </c>
      <c r="F26" s="56" t="s">
        <v>313</v>
      </c>
    </row>
    <row r="27" spans="1:6" ht="41.25" customHeight="1" thickBot="1">
      <c r="A27" s="24" t="s">
        <v>332</v>
      </c>
      <c r="B27" s="25" t="s">
        <v>331</v>
      </c>
      <c r="C27" s="64" t="s">
        <v>361</v>
      </c>
      <c r="D27" s="121">
        <v>84257500</v>
      </c>
      <c r="E27" s="121">
        <v>77451947.299999997</v>
      </c>
      <c r="F27" s="51" t="s">
        <v>313</v>
      </c>
    </row>
    <row r="28" spans="1:6" ht="12.75" customHeight="1">
      <c r="A28" s="65"/>
      <c r="B28" s="66"/>
      <c r="C28" s="67"/>
      <c r="D28" s="68"/>
      <c r="E28" s="68"/>
      <c r="F28" s="69"/>
    </row>
    <row r="29" spans="1:6" ht="12.75" customHeight="1">
      <c r="A29" s="75" t="s">
        <v>362</v>
      </c>
      <c r="B29" s="76"/>
      <c r="C29" s="77" t="s">
        <v>363</v>
      </c>
      <c r="D29" s="77"/>
      <c r="E29" s="78"/>
      <c r="F29" s="78"/>
    </row>
    <row r="30" spans="1:6" ht="12.75" hidden="1" customHeight="1">
      <c r="A30" s="79" t="s">
        <v>364</v>
      </c>
      <c r="B30" s="76"/>
      <c r="C30" s="77" t="s">
        <v>365</v>
      </c>
      <c r="D30" s="77"/>
      <c r="E30" s="78"/>
      <c r="F30" s="78"/>
    </row>
    <row r="31" spans="1:6" ht="12.75" customHeight="1">
      <c r="A31" s="80" t="s">
        <v>366</v>
      </c>
      <c r="B31" s="76"/>
      <c r="C31" s="77"/>
      <c r="D31" s="77"/>
      <c r="E31" s="78"/>
      <c r="F31" s="78"/>
    </row>
    <row r="32" spans="1:6" ht="12.75" customHeight="1">
      <c r="A32" s="79" t="s">
        <v>367</v>
      </c>
      <c r="B32" s="76"/>
      <c r="C32" s="77" t="s">
        <v>368</v>
      </c>
      <c r="D32" s="77"/>
      <c r="E32" s="78"/>
      <c r="F32" s="78"/>
    </row>
    <row r="33" spans="1:6">
      <c r="A33" s="80" t="s">
        <v>369</v>
      </c>
      <c r="B33" s="76"/>
      <c r="C33" s="77"/>
      <c r="D33" s="77"/>
      <c r="E33" s="78"/>
      <c r="F33" s="78"/>
    </row>
    <row r="34" spans="1:6">
      <c r="A34" s="80" t="s">
        <v>370</v>
      </c>
      <c r="B34" s="76"/>
      <c r="C34" s="77" t="s">
        <v>430</v>
      </c>
      <c r="D34" s="77"/>
      <c r="E34" s="78"/>
      <c r="F34" s="78"/>
    </row>
    <row r="35" spans="1:6">
      <c r="A35" s="80" t="s">
        <v>371</v>
      </c>
      <c r="B35" s="76"/>
      <c r="C35" s="77"/>
      <c r="D35" s="77"/>
      <c r="E35" s="78"/>
      <c r="F35" s="78"/>
    </row>
    <row r="36" spans="1:6">
      <c r="A36" s="80"/>
      <c r="B36" s="76"/>
      <c r="C36" s="77"/>
      <c r="D36" s="77"/>
      <c r="E36" s="78"/>
      <c r="F36" s="78"/>
    </row>
    <row r="37" spans="1:6">
      <c r="A37" s="81" t="s">
        <v>463</v>
      </c>
      <c r="B37" s="82"/>
      <c r="C37" s="78"/>
      <c r="D37" s="78"/>
      <c r="E37" s="78"/>
      <c r="F37" s="7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41:F41">
    <cfRule type="cellIs" priority="2" stopIfTrue="1" operator="equal">
      <formula>0</formula>
    </cfRule>
  </conditionalFormatting>
  <conditionalFormatting sqref="E43:F43">
    <cfRule type="cellIs" priority="3" stopIfTrue="1" operator="equal">
      <formula>0</formula>
    </cfRule>
  </conditionalFormatting>
  <conditionalFormatting sqref="E114:F11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333</v>
      </c>
      <c r="B1" t="s">
        <v>28</v>
      </c>
    </row>
    <row r="2" spans="1:2">
      <c r="A2" t="s">
        <v>334</v>
      </c>
      <c r="B2" t="s">
        <v>335</v>
      </c>
    </row>
    <row r="3" spans="1:2">
      <c r="A3" t="s">
        <v>336</v>
      </c>
      <c r="B3" t="s">
        <v>5</v>
      </c>
    </row>
    <row r="4" spans="1:2">
      <c r="A4" t="s">
        <v>337</v>
      </c>
      <c r="B4" t="s">
        <v>338</v>
      </c>
    </row>
    <row r="5" spans="1:2">
      <c r="A5" t="s">
        <v>339</v>
      </c>
      <c r="B5" t="s">
        <v>340</v>
      </c>
    </row>
    <row r="6" spans="1:2">
      <c r="A6" t="s">
        <v>341</v>
      </c>
      <c r="B6" t="s">
        <v>6</v>
      </c>
    </row>
    <row r="7" spans="1:2">
      <c r="A7" t="s">
        <v>342</v>
      </c>
      <c r="B7" t="s">
        <v>6</v>
      </c>
    </row>
    <row r="8" spans="1:2">
      <c r="A8" t="s">
        <v>343</v>
      </c>
      <c r="B8" t="s">
        <v>344</v>
      </c>
    </row>
    <row r="9" spans="1:2">
      <c r="A9" t="s">
        <v>345</v>
      </c>
      <c r="B9" t="s">
        <v>346</v>
      </c>
    </row>
    <row r="10" spans="1:2">
      <c r="A10" t="s">
        <v>347</v>
      </c>
      <c r="B10" t="s">
        <v>340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rep:2.46.0.107</dc:description>
  <cp:lastModifiedBy>Computer</cp:lastModifiedBy>
  <cp:lastPrinted>2021-01-28T12:36:16Z</cp:lastPrinted>
  <dcterms:created xsi:type="dcterms:W3CDTF">2019-01-02T06:21:25Z</dcterms:created>
  <dcterms:modified xsi:type="dcterms:W3CDTF">2021-01-28T12:36:19Z</dcterms:modified>
</cp:coreProperties>
</file>