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<sst xmlns="http://schemas.openxmlformats.org/spreadsheetml/2006/main" count="623" uniqueCount="405">
  <si>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</si>
  <si>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</si>
  <si>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</si>
  <si>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</si>
  <si>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</si>
  <si>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</si>
  <si>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</si>
  <si>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</si>
  <si>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</si>
  <si>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</si>
  <si>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</si>
  <si>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</si>
  <si>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</si>
  <si>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</si>
  <si>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</si>
  <si>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</si>
  <si>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</si>
  <si>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</si>
  <si>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</si>
  <si>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</si>
  <si>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</si>
  <si>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</si>
  <si>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</si>
  <si>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</si>
  <si>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</si>
  <si>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</si>
  <si>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</si>
  <si>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</si>
  <si>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</si>
  <si>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</si>
  <si>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</si>
  <si>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</si>
  <si>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</si>
  <si>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</si>
  <si>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</si>
  <si>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</si>
  <si>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</si>
  <si>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</si>
  <si>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</si>
  <si>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</si>
  <si>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</si>
  <si>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</si>
  <si>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</si>
  <si>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</si>
  <si>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</si>
  <si>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</si>
  <si>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</si>
  <si>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</si>
  <si>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</si>
  <si>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</si>
  <si>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</si>
  <si>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</si>
  <si>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</si>
  <si>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</si>
  <si>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</si>
  <si>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</si>
  <si>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</si>
  <si>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</si>
  <si>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</si>
  <si>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</si>
  <si>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</si>
  <si>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</si>
  <si>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</si>
  <si>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</si>
  <si>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</si>
  <si>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</si>
  <si>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</si>
  <si>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</si>
  <si>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</si>
  <si>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</si>
  <si>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</si>
  <si>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</si>
  <si>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</si>
  <si>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</si>
  <si>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</si>
  <si>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</si>
  <si>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</si>
  <si>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</si>
  <si>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</si>
  <si>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</si>
  <si>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</si>
  <si>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</si>
  <si>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</si>
  <si>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</si>
  <si>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</si>
  <si>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</si>
  <si>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</si>
  <si>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</si>
  <si>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</si>
  <si>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</si>
  <si>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</si>
  <si>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</si>
  <si>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</si>
  <si>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</si>
  <si>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</si>
  <si>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</si>
  <si>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</si>
  <si>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</si>
  <si>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</si>
  <si>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</si>
  <si>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</si>
  <si>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</si>
  <si>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</si>
  <si>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</si>
  <si>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</si>
  <si>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</si>
  <si>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</si>
  <si>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</si>
  <si>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</si>
  <si>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</si>
  <si>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</si>
  <si>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</si>
  <si>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</si>
  <si>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</si>
  <si>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</si>
  <si>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</si>
  <si>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</si>
  <si>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</si>
  <si>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</si>
  <si>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</si>
  <si>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</si>
  <si>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</si>
  <si>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</si>
  <si>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</si>
  <si>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</si>
  <si>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</si>
  <si>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</si>
  <si>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</si>
  <si>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</si>
  <si>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</si>
  <si>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</si>
  <si>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</si>
  <si>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</si>
  <si>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</si>
  <si>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</si>
  <si>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</si>
  <si>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</si>
  <si>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</si>
  <si>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</si>
  <si>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</si>
  <si>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</si>
  <si>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</si>
  <si>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</si>
  <si>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</si>
  <si>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</si>
  <si>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</si>
  <si>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</si>
  <si>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</si>
  <si>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</si>
  <si>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</si>
  <si>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</si>
  <si>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</si>
  <si>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</si>
  <si>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</si>
  <si>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</si>
  <si>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</si>
  <si>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</si>
  <si>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</si>
  <si>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</si>
  <si>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</si>
  <si>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</si>
  <si>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</si>
  <si>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</si>
  <si>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</si>
  <si>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</si>
  <si>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</si>
  <si>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</si>
  <si>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</si>
  <si>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</si>
  <si>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</si>
  <si>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</si>
  <si>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</si>
  <si>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</si>
  <si>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</si>
  <si>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</si>
  <si>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</si>
  <si>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</si>
  <si>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</si>
  <si>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</si>
  <si>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</si>
  <si>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</si>
  <si>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</si>
  <si>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</si>
  <si>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</si>
  <si>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</si>
  <si>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</si>
  <si>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</si>
  <si>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</si>
  <si>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</si>
  <si>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</si>
  <si>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</si>
  <si>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</si>
  <si>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</si>
  <si>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</si>
  <si>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</si>
  <si>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</si>
  <si>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</si>
  <si>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</si>
  <si>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</si>
  <si>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</si>
  <si>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</si>
  <si>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</si>
  <si>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</si>
  <si>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</si>
  <si>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</si>
  <si>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</si>
  <si>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</si>
  <si>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</si>
  <si>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</si>
  <si>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</si>
  <si>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</si>
  <si>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</si>
  <si>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</si>
  <si>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</si>
  <si>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</si>
  <si>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</si>
  <si>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</si>
  <si>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</si>
  <si>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</si>
  <si>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</si>
  <si>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</si>
  <si>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</si>
  <si>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</si>
  <si>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</si>
  <si>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</si>
  <si>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</si>
  <si>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</si>
  <si>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</si>
  <si>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</si>
  <si>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</si>
  <si>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</si>
  <si>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</si>
  <si>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</si>
  <si>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</si>
  <si>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</si>
  <si>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</si>
  <si>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</si>
  <si>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</si>
  <si>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</si>
  <si>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</si>
  <si>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</si>
  <si>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</si>
  <si>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</si>
  <si>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</si>
  <si>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</si>
  <si>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</si>
  <si>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</si>
  <si>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</si>
  <si>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</si>
  <si>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</si>
  <si>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</si>
  <si>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</si>
  <si>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</si>
  <si>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</si>
  <si>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</si>
  <si>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</si>
  <si>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</si>
  <si>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</si>
  <si>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</si>
  <si>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</si>
  <si>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</si>
  <si>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</si>
  <si>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</si>
  <si>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</si>
  <si>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</si>
  <si>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</si>
  <si>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</si>
  <si>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</si>
  <si>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</si>
  <si>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</si>
  <si>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</si>
  <si>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</si>
  <si>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</si>
  <si>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</si>
  <si>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</si>
  <si>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</si>
  <si>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</si>
  <si>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</si>
  <si>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</si>
  <si>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</si>
  <si>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</si>
  <si>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</si>
  <si>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</si>
  <si>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</si>
  <si>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</si>
  <si>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</si>
  <si>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</si>
  <si>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</si>
  <si>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</si>
  <si>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</si>
  <si>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</si>
  <si>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</si>
  <si>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</si>
  <si>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</si>
  <si>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</si>
  <si>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</si>
  <si>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</si>
  <si>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</si>
  <si>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</si>
  <si>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</si>
  <si>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</si>
  <si>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</si>
  <si>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</si>
  <si>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</si>
  <si>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</si>
  <si>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</si>
  <si>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</si>
  <si>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</si>
  <si>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</si>
  <si>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</si>
  <si>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</si>
  <si>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</si>
  <si>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</si>
  <si>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</si>
  <si>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</si>
  <si>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</si>
  <si>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</si>
  <si>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</si>
  <si>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</si>
  <si>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</si>
  <si>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</si>
  <si>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</si>
  <si>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</si>
  <si>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</si>
  <si>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</si>
  <si>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</si>
  <si>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</si>
  <si>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</si>
  <si>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</si>
  <si>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</si>
  <si>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</si>
  <si>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</si>
  <si>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</si>
  <si>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</si>
  <si>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</si>
  <si>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</si>
  <si>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</si>
  <si>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</si>
  <si>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</si>
  <si>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</si>
  <si>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</si>
  <si>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</si>
  <si>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</si>
  <si>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</si>
  <si>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</si>
  <si>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</si>
  <si>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</si>
  <si>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</si>
  <si>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</si>
  <si>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</si>
  <si>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</si>
  <si>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</si>
  <si>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</si>
  <si>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</si>
  <si>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</si>
  <si>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</si>
  <si>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</si>
  <si>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</si>
  <si>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</si>
  <si>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</si>
  <si>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</si>
  <si>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</si>
  <si>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</si>
  <si>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</si>
  <si>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</si>
  <si>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</si>
  <si>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</si>
  <si>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</si>
  <si>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</si>
  <si>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</si>
  <si>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</si>
  <si>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</si>
  <si>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</si>
  <si>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</si>
  <si>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</si>
  <si>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</si>
  <si>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</si>
  <si>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</si>
  <si>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</si>
  <si>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</si>
  <si>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</si>
  <si>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</si>
  <si>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</si>
  <si>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</si>
  <si>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</si>
  <si>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</si>
  <si>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</si>
  <si>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</si>
  <si>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</si>
  <si>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</si>
  <si>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</si>
  <si>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</si>
  <si>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951 1102 0710020140 244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</si>
  <si>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</si>
  <si>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</si>
  <si>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</si>
  <si>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</si>
  <si>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</si>
  <si>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</si>
  <si>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</si>
  <si>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</si>
  <si>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</si>
  <si>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01.06.2016</t>
  </si>
  <si>
    <t xml:space="preserve">                                                на  1июня 2016 г.</t>
  </si>
  <si>
    <t>"12"  июня 2016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</si>
</sst>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vertical="distributed" wrapText="1"/>
    </xf>
    <xf numFmtId="0" fontId="51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3" fillId="0" borderId="27" xfId="53" applyNumberFormat="1" applyFont="1" applyBorder="1" applyAlignment="1">
      <alignment wrapText="1"/>
      <protection/>
    </xf>
    <xf numFmtId="0" fontId="53" fillId="0" borderId="10" xfId="53" applyNumberFormat="1" applyFont="1" applyBorder="1" applyAlignment="1">
      <alignment wrapText="1"/>
      <protection/>
    </xf>
    <xf numFmtId="49" fontId="53" fillId="0" borderId="10" xfId="56" applyNumberFormat="1" applyFont="1" applyBorder="1">
      <alignment/>
      <protection/>
    </xf>
    <xf numFmtId="0" fontId="53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43" fontId="5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54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vertical="top" wrapText="1"/>
    </xf>
    <xf numFmtId="43" fontId="54" fillId="0" borderId="27" xfId="57" applyNumberFormat="1" applyFont="1" applyBorder="1" applyAlignment="1">
      <alignment horizontal="right"/>
      <protection/>
    </xf>
    <xf numFmtId="43" fontId="54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43" fontId="54" fillId="0" borderId="10" xfId="57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wrapText="1"/>
    </xf>
    <xf numFmtId="43" fontId="54" fillId="0" borderId="10" xfId="58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horizontal="right" wrapText="1"/>
    </xf>
    <xf numFmtId="43" fontId="5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5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4.28125" style="0" customWidth="1"/>
    <col min="5" max="5" width="14.574218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1" t="s">
        <v>0</v>
      </c>
      <c r="B3" s="141"/>
      <c r="C3" s="141"/>
      <c r="D3" s="141"/>
      <c r="E3" s="135"/>
      <c r="F3" s="23" t="s">
        <v>1</v>
      </c>
    </row>
    <row r="4" spans="1:6" ht="12.75" customHeight="1">
      <c r="A4" s="5"/>
      <c r="B4" s="5"/>
      <c r="C4" s="5"/>
      <c r="D4" s="132" t="s">
        <v>399</v>
      </c>
      <c r="E4" s="133" t="s">
        <v>400</v>
      </c>
      <c r="F4" s="136" t="s">
        <v>2</v>
      </c>
    </row>
    <row r="5" spans="1:6" ht="15">
      <c r="A5" s="142" t="s">
        <v>403</v>
      </c>
      <c r="B5" s="142"/>
      <c r="C5" s="142"/>
      <c r="D5" s="142"/>
      <c r="E5" s="137" t="s">
        <v>3</v>
      </c>
      <c r="F5" s="4" t="s">
        <v>402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396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0" t="s">
        <v>401</v>
      </c>
      <c r="B8" s="140"/>
      <c r="C8" s="140"/>
      <c r="D8" s="140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v>8818600</v>
      </c>
      <c r="E17" s="123">
        <f>SUM(E19+E52)</f>
        <v>2086693.94</v>
      </c>
      <c r="F17" s="124">
        <f>SUM(F19+F52)</f>
        <v>6731906.0600000005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f>SUM(E20+E24+E30+E33+E41+E44+E48)</f>
        <v>1652893.94</v>
      </c>
      <c r="F19" s="128">
        <v>3564006.06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v>619656.98</v>
      </c>
      <c r="F20" s="128">
        <v>884843.02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f>SUM(E20)</f>
        <v>619656.98</v>
      </c>
      <c r="F21" s="128">
        <f>SUM(F20)</f>
        <v>884843.02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614687.26</v>
      </c>
      <c r="F22" s="128">
        <v>889812.74</v>
      </c>
    </row>
    <row r="23" spans="1:6" s="59" customFormat="1" ht="84.75" customHeight="1">
      <c r="A23" s="104" t="s">
        <v>166</v>
      </c>
      <c r="B23" s="126">
        <v>10</v>
      </c>
      <c r="C23" s="105" t="s">
        <v>167</v>
      </c>
      <c r="D23" s="127" t="s">
        <v>397</v>
      </c>
      <c r="E23" s="129">
        <v>4919.72</v>
      </c>
      <c r="F23" s="128">
        <v>-4919.72</v>
      </c>
    </row>
    <row r="24" spans="1:6" s="59" customFormat="1" ht="68.25" customHeight="1">
      <c r="A24" s="104" t="s">
        <v>168</v>
      </c>
      <c r="B24" s="126">
        <v>10</v>
      </c>
      <c r="C24" s="105" t="s">
        <v>169</v>
      </c>
      <c r="D24" s="127">
        <v>836600</v>
      </c>
      <c r="E24" s="129">
        <f>SUM(E25)</f>
        <v>346948.3</v>
      </c>
      <c r="F24" s="128">
        <f>SUM(F25)</f>
        <v>489651.7</v>
      </c>
    </row>
    <row r="25" spans="1:6" s="59" customFormat="1" ht="58.5" customHeight="1">
      <c r="A25" s="104" t="s">
        <v>170</v>
      </c>
      <c r="B25" s="126">
        <v>10</v>
      </c>
      <c r="C25" s="105" t="s">
        <v>171</v>
      </c>
      <c r="D25" s="127">
        <v>836600</v>
      </c>
      <c r="E25" s="127">
        <v>346948.3</v>
      </c>
      <c r="F25" s="128">
        <v>489651.7</v>
      </c>
    </row>
    <row r="26" spans="1:6" s="59" customFormat="1" ht="132" customHeight="1">
      <c r="A26" s="104" t="s">
        <v>172</v>
      </c>
      <c r="B26" s="126">
        <v>10</v>
      </c>
      <c r="C26" s="105" t="s">
        <v>173</v>
      </c>
      <c r="D26" s="127">
        <v>291600</v>
      </c>
      <c r="E26" s="129">
        <v>119374.16</v>
      </c>
      <c r="F26" s="128">
        <v>172225.84</v>
      </c>
    </row>
    <row r="27" spans="1:6" s="59" customFormat="1" ht="156.75" customHeight="1">
      <c r="A27" s="104" t="s">
        <v>174</v>
      </c>
      <c r="B27" s="126">
        <v>10</v>
      </c>
      <c r="C27" s="105" t="s">
        <v>175</v>
      </c>
      <c r="D27" s="127">
        <v>5900</v>
      </c>
      <c r="E27" s="129">
        <v>1973.91</v>
      </c>
      <c r="F27" s="128">
        <v>3926.09</v>
      </c>
    </row>
    <row r="28" spans="1:6" s="59" customFormat="1" ht="132.75" customHeight="1">
      <c r="A28" s="104" t="s">
        <v>176</v>
      </c>
      <c r="B28" s="126">
        <v>10</v>
      </c>
      <c r="C28" s="105" t="s">
        <v>177</v>
      </c>
      <c r="D28" s="127">
        <v>539100</v>
      </c>
      <c r="E28" s="129">
        <v>245040.02</v>
      </c>
      <c r="F28" s="128">
        <v>294059.98</v>
      </c>
    </row>
    <row r="29" spans="1:6" s="59" customFormat="1" ht="133.5" customHeight="1">
      <c r="A29" s="104" t="s">
        <v>178</v>
      </c>
      <c r="B29" s="126">
        <v>10</v>
      </c>
      <c r="C29" s="105" t="s">
        <v>179</v>
      </c>
      <c r="D29" s="127" t="s">
        <v>397</v>
      </c>
      <c r="E29" s="129">
        <v>-19439.79</v>
      </c>
      <c r="F29" s="128">
        <v>19439.79</v>
      </c>
    </row>
    <row r="30" spans="1:6" s="59" customFormat="1" ht="34.5" customHeight="1">
      <c r="A30" s="104" t="s">
        <v>180</v>
      </c>
      <c r="B30" s="126">
        <v>10</v>
      </c>
      <c r="C30" s="105" t="s">
        <v>181</v>
      </c>
      <c r="D30" s="127">
        <v>52000</v>
      </c>
      <c r="E30" s="129">
        <f>SUM(E31)</f>
        <v>37255.5</v>
      </c>
      <c r="F30" s="128">
        <f>SUM(F31)</f>
        <v>14744.5</v>
      </c>
    </row>
    <row r="31" spans="1:6" s="59" customFormat="1" ht="28.5" customHeight="1">
      <c r="A31" s="104" t="s">
        <v>182</v>
      </c>
      <c r="B31" s="126">
        <v>10</v>
      </c>
      <c r="C31" s="105" t="s">
        <v>183</v>
      </c>
      <c r="D31" s="127">
        <v>52000</v>
      </c>
      <c r="E31" s="129">
        <f>SUM(E32)</f>
        <v>37255.5</v>
      </c>
      <c r="F31" s="128">
        <f>SUM(F32)</f>
        <v>14744.5</v>
      </c>
    </row>
    <row r="32" spans="1:6" s="59" customFormat="1" ht="30.75" customHeight="1">
      <c r="A32" s="104" t="s">
        <v>182</v>
      </c>
      <c r="B32" s="126">
        <v>10</v>
      </c>
      <c r="C32" s="105" t="s">
        <v>184</v>
      </c>
      <c r="D32" s="127">
        <v>52000</v>
      </c>
      <c r="E32" s="129">
        <v>37255.5</v>
      </c>
      <c r="F32" s="128">
        <v>14744.5</v>
      </c>
    </row>
    <row r="33" spans="1:6" s="59" customFormat="1" ht="17.25" customHeight="1">
      <c r="A33" s="104" t="s">
        <v>185</v>
      </c>
      <c r="B33" s="126">
        <v>10</v>
      </c>
      <c r="C33" s="105" t="s">
        <v>186</v>
      </c>
      <c r="D33" s="127">
        <v>2773700</v>
      </c>
      <c r="E33" s="127">
        <f>SUM(E36+E35)</f>
        <v>598831.45</v>
      </c>
      <c r="F33" s="128">
        <v>2174868.55</v>
      </c>
    </row>
    <row r="34" spans="1:6" s="59" customFormat="1" ht="33.75" customHeight="1">
      <c r="A34" s="104" t="s">
        <v>187</v>
      </c>
      <c r="B34" s="126">
        <v>10</v>
      </c>
      <c r="C34" s="105" t="s">
        <v>188</v>
      </c>
      <c r="D34" s="127">
        <v>158800</v>
      </c>
      <c r="E34" s="129">
        <v>3253.77</v>
      </c>
      <c r="F34" s="128">
        <v>155546.23</v>
      </c>
    </row>
    <row r="35" spans="1:6" s="59" customFormat="1" ht="84" customHeight="1">
      <c r="A35" s="104" t="s">
        <v>189</v>
      </c>
      <c r="B35" s="126">
        <v>10</v>
      </c>
      <c r="C35" s="105" t="s">
        <v>190</v>
      </c>
      <c r="D35" s="127">
        <v>158800</v>
      </c>
      <c r="E35" s="129">
        <f>SUM(E34)</f>
        <v>3253.77</v>
      </c>
      <c r="F35" s="128">
        <f>SUM(F34)</f>
        <v>155546.23</v>
      </c>
    </row>
    <row r="36" spans="1:6" s="59" customFormat="1" ht="15">
      <c r="A36" s="104" t="s">
        <v>191</v>
      </c>
      <c r="B36" s="126">
        <v>10</v>
      </c>
      <c r="C36" s="105" t="s">
        <v>192</v>
      </c>
      <c r="D36" s="127">
        <v>2614900</v>
      </c>
      <c r="E36" s="129">
        <f>SUM(E37+E39)</f>
        <v>595577.6799999999</v>
      </c>
      <c r="F36" s="128">
        <v>2019322.32</v>
      </c>
    </row>
    <row r="37" spans="1:6" s="59" customFormat="1" ht="26.25">
      <c r="A37" s="104" t="s">
        <v>193</v>
      </c>
      <c r="B37" s="126">
        <v>10</v>
      </c>
      <c r="C37" s="105" t="s">
        <v>194</v>
      </c>
      <c r="D37" s="127">
        <v>510000</v>
      </c>
      <c r="E37" s="129">
        <f>SUM(E38)</f>
        <v>546746.36</v>
      </c>
      <c r="F37" s="128">
        <f>SUM(F38)</f>
        <v>-36746.36</v>
      </c>
    </row>
    <row r="38" spans="1:6" s="59" customFormat="1" ht="68.25" customHeight="1">
      <c r="A38" s="104" t="s">
        <v>195</v>
      </c>
      <c r="B38" s="126">
        <v>10</v>
      </c>
      <c r="C38" s="105" t="s">
        <v>196</v>
      </c>
      <c r="D38" s="127">
        <v>510000</v>
      </c>
      <c r="E38" s="129">
        <v>546746.36</v>
      </c>
      <c r="F38" s="128">
        <v>-36746.36</v>
      </c>
    </row>
    <row r="39" spans="1:6" s="59" customFormat="1" ht="28.5" customHeight="1">
      <c r="A39" s="104" t="s">
        <v>197</v>
      </c>
      <c r="B39" s="126">
        <v>10</v>
      </c>
      <c r="C39" s="105" t="s">
        <v>198</v>
      </c>
      <c r="D39" s="127">
        <v>2104900</v>
      </c>
      <c r="E39" s="129">
        <f>SUM(E40)</f>
        <v>48831.32</v>
      </c>
      <c r="F39" s="128">
        <f>SUM(F40)</f>
        <v>2056068.68</v>
      </c>
    </row>
    <row r="40" spans="1:6" s="59" customFormat="1" ht="56.25" customHeight="1">
      <c r="A40" s="104" t="s">
        <v>199</v>
      </c>
      <c r="B40" s="126">
        <v>10</v>
      </c>
      <c r="C40" s="105" t="s">
        <v>200</v>
      </c>
      <c r="D40" s="127">
        <v>2104900</v>
      </c>
      <c r="E40" s="129">
        <v>48831.32</v>
      </c>
      <c r="F40" s="128">
        <v>2056068.68</v>
      </c>
    </row>
    <row r="41" spans="1:6" s="59" customFormat="1" ht="30" customHeight="1">
      <c r="A41" s="104" t="s">
        <v>201</v>
      </c>
      <c r="B41" s="126">
        <v>10</v>
      </c>
      <c r="C41" s="105" t="s">
        <v>202</v>
      </c>
      <c r="D41" s="127">
        <v>11200</v>
      </c>
      <c r="E41" s="129">
        <v>200</v>
      </c>
      <c r="F41" s="128">
        <v>11000</v>
      </c>
    </row>
    <row r="42" spans="1:6" s="59" customFormat="1" ht="85.5" customHeight="1">
      <c r="A42" s="104" t="s">
        <v>203</v>
      </c>
      <c r="B42" s="126">
        <v>10</v>
      </c>
      <c r="C42" s="105" t="s">
        <v>204</v>
      </c>
      <c r="D42" s="127">
        <v>11200</v>
      </c>
      <c r="E42" s="129">
        <v>200</v>
      </c>
      <c r="F42" s="128">
        <v>11000</v>
      </c>
    </row>
    <row r="43" spans="1:6" s="59" customFormat="1" ht="145.5" customHeight="1">
      <c r="A43" s="104" t="s">
        <v>205</v>
      </c>
      <c r="B43" s="126">
        <v>10</v>
      </c>
      <c r="C43" s="105" t="s">
        <v>206</v>
      </c>
      <c r="D43" s="127">
        <v>11200</v>
      </c>
      <c r="E43" s="129">
        <v>200</v>
      </c>
      <c r="F43" s="128">
        <v>11000</v>
      </c>
    </row>
    <row r="44" spans="1:6" s="59" customFormat="1" ht="83.25" customHeight="1">
      <c r="A44" s="104" t="s">
        <v>207</v>
      </c>
      <c r="B44" s="126">
        <v>10</v>
      </c>
      <c r="C44" s="105" t="s">
        <v>208</v>
      </c>
      <c r="D44" s="127" t="s">
        <v>397</v>
      </c>
      <c r="E44" s="129">
        <v>1.71</v>
      </c>
      <c r="F44" s="128" t="s">
        <v>398</v>
      </c>
    </row>
    <row r="45" spans="1:6" s="59" customFormat="1" ht="18" customHeight="1">
      <c r="A45" s="104" t="s">
        <v>209</v>
      </c>
      <c r="B45" s="126">
        <v>10</v>
      </c>
      <c r="C45" s="105" t="s">
        <v>210</v>
      </c>
      <c r="D45" s="127" t="s">
        <v>397</v>
      </c>
      <c r="E45" s="129">
        <v>1.71</v>
      </c>
      <c r="F45" s="128" t="s">
        <v>398</v>
      </c>
    </row>
    <row r="46" spans="1:6" s="59" customFormat="1" ht="42.75" customHeight="1">
      <c r="A46" s="104" t="s">
        <v>211</v>
      </c>
      <c r="B46" s="126">
        <v>10</v>
      </c>
      <c r="C46" s="105" t="s">
        <v>212</v>
      </c>
      <c r="D46" s="127" t="s">
        <v>397</v>
      </c>
      <c r="E46" s="129">
        <v>1.71</v>
      </c>
      <c r="F46" s="128" t="s">
        <v>398</v>
      </c>
    </row>
    <row r="47" spans="1:6" s="59" customFormat="1" ht="69" customHeight="1">
      <c r="A47" s="104" t="s">
        <v>213</v>
      </c>
      <c r="B47" s="126">
        <v>10</v>
      </c>
      <c r="C47" s="105" t="s">
        <v>214</v>
      </c>
      <c r="D47" s="127" t="s">
        <v>397</v>
      </c>
      <c r="E47" s="129">
        <v>1.71</v>
      </c>
      <c r="F47" s="128" t="s">
        <v>398</v>
      </c>
    </row>
    <row r="48" spans="1:6" s="59" customFormat="1" ht="34.5" customHeight="1">
      <c r="A48" s="104" t="s">
        <v>215</v>
      </c>
      <c r="B48" s="126">
        <v>10</v>
      </c>
      <c r="C48" s="105" t="s">
        <v>216</v>
      </c>
      <c r="D48" s="127">
        <v>38900</v>
      </c>
      <c r="E48" s="129">
        <v>50000</v>
      </c>
      <c r="F48" s="128">
        <v>-11100</v>
      </c>
    </row>
    <row r="49" spans="1:6" s="59" customFormat="1" ht="56.25" customHeight="1">
      <c r="A49" s="104" t="s">
        <v>217</v>
      </c>
      <c r="B49" s="126">
        <v>10</v>
      </c>
      <c r="C49" s="105" t="s">
        <v>218</v>
      </c>
      <c r="D49" s="127">
        <v>38900</v>
      </c>
      <c r="E49" s="129" t="s">
        <v>397</v>
      </c>
      <c r="F49" s="128">
        <v>38900</v>
      </c>
    </row>
    <row r="50" spans="1:6" s="59" customFormat="1" ht="70.5" customHeight="1">
      <c r="A50" s="104" t="s">
        <v>219</v>
      </c>
      <c r="B50" s="126">
        <v>10</v>
      </c>
      <c r="C50" s="105" t="s">
        <v>220</v>
      </c>
      <c r="D50" s="127">
        <v>38900</v>
      </c>
      <c r="E50" s="129" t="s">
        <v>397</v>
      </c>
      <c r="F50" s="128">
        <v>38900</v>
      </c>
    </row>
    <row r="51" spans="1:6" s="59" customFormat="1" ht="30.75" customHeight="1">
      <c r="A51" s="104" t="s">
        <v>221</v>
      </c>
      <c r="B51" s="126">
        <v>10</v>
      </c>
      <c r="C51" s="105" t="s">
        <v>222</v>
      </c>
      <c r="D51" s="127">
        <v>3601700</v>
      </c>
      <c r="E51" s="129">
        <v>433800</v>
      </c>
      <c r="F51" s="130">
        <v>3167900</v>
      </c>
    </row>
    <row r="52" spans="1:6" s="59" customFormat="1" ht="69.75" customHeight="1">
      <c r="A52" s="104" t="s">
        <v>223</v>
      </c>
      <c r="B52" s="126">
        <v>10</v>
      </c>
      <c r="C52" s="105" t="s">
        <v>224</v>
      </c>
      <c r="D52" s="127">
        <v>3601700</v>
      </c>
      <c r="E52" s="129">
        <v>433800</v>
      </c>
      <c r="F52" s="130">
        <v>3167900</v>
      </c>
    </row>
    <row r="53" spans="1:6" s="59" customFormat="1" ht="42.75" customHeight="1">
      <c r="A53" s="104" t="s">
        <v>225</v>
      </c>
      <c r="B53" s="126">
        <v>10</v>
      </c>
      <c r="C53" s="105" t="s">
        <v>226</v>
      </c>
      <c r="D53" s="127">
        <v>3222600</v>
      </c>
      <c r="E53" s="129">
        <v>285000</v>
      </c>
      <c r="F53" s="128">
        <v>2937600</v>
      </c>
    </row>
    <row r="54" spans="1:6" s="59" customFormat="1" ht="33.75" customHeight="1">
      <c r="A54" s="104" t="s">
        <v>227</v>
      </c>
      <c r="B54" s="126">
        <v>10</v>
      </c>
      <c r="C54" s="105" t="s">
        <v>228</v>
      </c>
      <c r="D54" s="127">
        <v>3222600</v>
      </c>
      <c r="E54" s="129">
        <v>285000</v>
      </c>
      <c r="F54" s="128">
        <v>2937600</v>
      </c>
    </row>
    <row r="55" spans="1:6" s="59" customFormat="1" ht="48" customHeight="1">
      <c r="A55" s="104" t="s">
        <v>229</v>
      </c>
      <c r="B55" s="126">
        <v>10</v>
      </c>
      <c r="C55" s="105" t="s">
        <v>230</v>
      </c>
      <c r="D55" s="127">
        <v>3222600</v>
      </c>
      <c r="E55" s="129">
        <v>285000</v>
      </c>
      <c r="F55" s="128">
        <v>2937600</v>
      </c>
    </row>
    <row r="56" spans="1:6" s="59" customFormat="1" ht="57" customHeight="1">
      <c r="A56" s="104" t="s">
        <v>231</v>
      </c>
      <c r="B56" s="126">
        <v>10</v>
      </c>
      <c r="C56" s="105" t="s">
        <v>232</v>
      </c>
      <c r="D56" s="127">
        <v>175000</v>
      </c>
      <c r="E56" s="127">
        <v>148800</v>
      </c>
      <c r="F56" s="128">
        <v>26200</v>
      </c>
    </row>
    <row r="57" spans="1:6" s="59" customFormat="1" ht="66" customHeight="1">
      <c r="A57" s="104" t="s">
        <v>233</v>
      </c>
      <c r="B57" s="126">
        <v>10</v>
      </c>
      <c r="C57" s="105" t="s">
        <v>234</v>
      </c>
      <c r="D57" s="127">
        <v>174800</v>
      </c>
      <c r="E57" s="129">
        <v>148600</v>
      </c>
      <c r="F57" s="128">
        <v>26200</v>
      </c>
    </row>
    <row r="58" spans="1:6" s="59" customFormat="1" ht="69.75" customHeight="1">
      <c r="A58" s="104" t="s">
        <v>235</v>
      </c>
      <c r="B58" s="126">
        <v>10</v>
      </c>
      <c r="C58" s="105" t="s">
        <v>236</v>
      </c>
      <c r="D58" s="127">
        <v>174800</v>
      </c>
      <c r="E58" s="129">
        <v>148600</v>
      </c>
      <c r="F58" s="128">
        <v>26200</v>
      </c>
    </row>
    <row r="59" spans="1:6" s="59" customFormat="1" ht="56.25" customHeight="1">
      <c r="A59" s="104" t="s">
        <v>237</v>
      </c>
      <c r="B59" s="126">
        <v>10</v>
      </c>
      <c r="C59" s="105" t="s">
        <v>238</v>
      </c>
      <c r="D59" s="127">
        <v>200</v>
      </c>
      <c r="E59" s="129">
        <v>200</v>
      </c>
      <c r="F59" s="128" t="s">
        <v>397</v>
      </c>
    </row>
    <row r="60" spans="1:6" s="59" customFormat="1" ht="67.5" customHeight="1">
      <c r="A60" s="104" t="s">
        <v>239</v>
      </c>
      <c r="B60" s="126">
        <v>10</v>
      </c>
      <c r="C60" s="105" t="s">
        <v>240</v>
      </c>
      <c r="D60" s="127">
        <v>200</v>
      </c>
      <c r="E60" s="129">
        <v>200</v>
      </c>
      <c r="F60" s="128" t="s">
        <v>397</v>
      </c>
    </row>
    <row r="61" spans="1:6" ht="28.5" customHeight="1">
      <c r="A61" s="104" t="s">
        <v>27</v>
      </c>
      <c r="B61" s="126">
        <v>10</v>
      </c>
      <c r="C61" s="105" t="s">
        <v>241</v>
      </c>
      <c r="D61" s="127">
        <v>204100</v>
      </c>
      <c r="E61" s="129" t="s">
        <v>397</v>
      </c>
      <c r="F61" s="130">
        <v>204100</v>
      </c>
    </row>
    <row r="62" spans="1:6" ht="40.5" customHeight="1">
      <c r="A62" s="104" t="s">
        <v>242</v>
      </c>
      <c r="B62" s="126">
        <v>10</v>
      </c>
      <c r="C62" s="105" t="s">
        <v>243</v>
      </c>
      <c r="D62" s="127">
        <v>204100</v>
      </c>
      <c r="E62" s="129" t="s">
        <v>397</v>
      </c>
      <c r="F62" s="130">
        <v>204100</v>
      </c>
    </row>
    <row r="63" spans="1:6" ht="44.25" customHeight="1">
      <c r="A63" s="106" t="s">
        <v>244</v>
      </c>
      <c r="B63" s="126">
        <v>10</v>
      </c>
      <c r="C63" s="105" t="s">
        <v>245</v>
      </c>
      <c r="D63" s="127">
        <v>204100</v>
      </c>
      <c r="E63" s="129" t="s">
        <v>397</v>
      </c>
      <c r="F63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F134" sqref="F134"/>
    </sheetView>
  </sheetViews>
  <sheetFormatPr defaultColWidth="9.140625" defaultRowHeight="15"/>
  <cols>
    <col min="1" max="1" width="26.00390625" style="22" customWidth="1"/>
    <col min="2" max="2" width="5.8515625" style="22" customWidth="1"/>
    <col min="3" max="3" width="24.57421875" style="22" customWidth="1"/>
    <col min="4" max="4" width="14.8515625" style="22" customWidth="1"/>
    <col min="5" max="5" width="14.28125" style="22" customWidth="1"/>
    <col min="6" max="6" width="14.421875" style="22" customWidth="1"/>
    <col min="7" max="16384" width="9.140625" style="22" customWidth="1"/>
  </cols>
  <sheetData>
    <row r="1" spans="5:6" ht="15" customHeight="1">
      <c r="E1" s="143" t="s">
        <v>252</v>
      </c>
      <c r="F1" s="143"/>
    </row>
    <row r="2" spans="1:6" ht="15.75">
      <c r="A2" s="61"/>
      <c r="B2" s="144" t="s">
        <v>37</v>
      </c>
      <c r="C2" s="144"/>
      <c r="D2" s="144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9222600</v>
      </c>
      <c r="E6" s="110">
        <f>SUM(E7)</f>
        <v>2789333.2300000004</v>
      </c>
      <c r="F6" s="110">
        <f>SUM(F7)</f>
        <v>6433266.77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f>SUM(D8+D61+D69+D82+D94+D111+D120+D124)</f>
        <v>9222600</v>
      </c>
      <c r="E7" s="110">
        <f>SUM(E8+E61+E69+E82+E94+E111+E119+E124)</f>
        <v>2789333.2300000004</v>
      </c>
      <c r="F7" s="110">
        <f>SUM(F8+F61+F69+F82+F94+F111+F119+F124)</f>
        <v>6433266.77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4356600</v>
      </c>
      <c r="E8" s="110">
        <f>SUM(E10+E16+E32+E33+E38)</f>
        <v>1337443.87</v>
      </c>
      <c r="F8" s="110">
        <f>SUM(D8-E8)</f>
        <v>3019156.13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759900</v>
      </c>
      <c r="E9" s="110">
        <f t="shared" si="0"/>
        <v>260788.06</v>
      </c>
      <c r="F9" s="110">
        <f>SUM(F10)</f>
        <v>554388.71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759900</v>
      </c>
      <c r="E10" s="110">
        <f t="shared" si="0"/>
        <v>260788.06</v>
      </c>
      <c r="F10" s="110">
        <v>554388.71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759900</v>
      </c>
      <c r="E11" s="110">
        <f t="shared" si="0"/>
        <v>260788.06</v>
      </c>
      <c r="F11" s="110">
        <f>SUM(F10)</f>
        <v>554388.71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759900</v>
      </c>
      <c r="E12" s="110">
        <f>SUM(E13+E14+E15)</f>
        <v>260788.06</v>
      </c>
      <c r="F12" s="110">
        <v>554388.71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552200</v>
      </c>
      <c r="E13" s="110">
        <v>196505.02</v>
      </c>
      <c r="F13" s="110">
        <f>SUM(D13-E13)</f>
        <v>355694.98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41000</v>
      </c>
      <c r="E14" s="110">
        <v>10234</v>
      </c>
      <c r="F14" s="110">
        <v>30766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166700</v>
      </c>
      <c r="E15" s="110">
        <v>54049.04</v>
      </c>
      <c r="F15" s="110">
        <f>SUM(D15-E15)</f>
        <v>112650.95999999999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v>2971000</v>
      </c>
      <c r="E16" s="110">
        <v>962353.81</v>
      </c>
      <c r="F16" s="110">
        <f>SUM(D16-E16)</f>
        <v>2008646.19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v>2970800</v>
      </c>
      <c r="E17" s="110">
        <v>962153.81</v>
      </c>
      <c r="F17" s="110">
        <f>SUM(D17-E17)</f>
        <v>2008646.19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2481400</v>
      </c>
      <c r="E18" s="110">
        <f>SUM(E19+E20+E21)</f>
        <v>798550.6399999999</v>
      </c>
      <c r="F18" s="110">
        <v>1909182.71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1796800</v>
      </c>
      <c r="E19" s="110">
        <v>619285.46</v>
      </c>
      <c r="F19" s="110">
        <f>SUM(D19-E19)</f>
        <v>1177514.54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142000</v>
      </c>
      <c r="E20" s="110">
        <v>30396</v>
      </c>
      <c r="F20" s="110">
        <v>111604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542600</v>
      </c>
      <c r="E21" s="110">
        <v>148869.18</v>
      </c>
      <c r="F21" s="110">
        <f>SUM(D21-E21)</f>
        <v>393730.82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489400</v>
      </c>
      <c r="E22" s="110">
        <f>SUM(E23)</f>
        <v>163603.17</v>
      </c>
      <c r="F22" s="110">
        <f>SUM(D22-E22)</f>
        <v>325796.82999999996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489400</v>
      </c>
      <c r="E23" s="110">
        <v>163603.17</v>
      </c>
      <c r="F23" s="110">
        <f>SUM(D23-E23)</f>
        <v>325796.82999999996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v>0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v>0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v>0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v>0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0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v>336500</v>
      </c>
      <c r="E38" s="110">
        <v>114302</v>
      </c>
      <c r="F38" s="110">
        <f>SUM(D38-E38)</f>
        <v>222198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f>SUM(E40+E42)</f>
        <v>38402</v>
      </c>
      <c r="F39" s="110">
        <f>SUM(D39-E39)</f>
        <v>56898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v>18500</v>
      </c>
      <c r="F40" s="110">
        <f>SUM(D40-E40)</f>
        <v>26600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18500</v>
      </c>
      <c r="F41" s="110">
        <f>SUM(D41-E41)</f>
        <v>26600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v>19902</v>
      </c>
      <c r="F42" s="110">
        <v>30298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18973</v>
      </c>
      <c r="F43" s="110">
        <v>29627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929</v>
      </c>
      <c r="F44" s="110">
        <v>671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f>SUM(E51+E54)</f>
        <v>13900</v>
      </c>
      <c r="F50" s="110">
        <f>SUM(D50-E50)</f>
        <v>57300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9500</v>
      </c>
      <c r="F51" s="110">
        <f>SUM(D51-E51)</f>
        <v>48500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f>SUM(E51)</f>
        <v>9500</v>
      </c>
      <c r="F52" s="110">
        <f>SUM(F51)</f>
        <v>48500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f>SUM(E54)</f>
        <v>4400</v>
      </c>
      <c r="F53" s="110">
        <f>SUM(D53-E53)</f>
        <v>8800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4400</v>
      </c>
      <c r="F54" s="110">
        <f>SUM(D54-E54)</f>
        <v>8800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v>150000</v>
      </c>
      <c r="E55" s="110">
        <v>52000</v>
      </c>
      <c r="F55" s="110">
        <v>98000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v>150000</v>
      </c>
      <c r="E56" s="110">
        <v>52000</v>
      </c>
      <c r="F56" s="110">
        <f>SUM(D56-E56)</f>
        <v>98000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100000</v>
      </c>
      <c r="E57" s="110">
        <v>2000</v>
      </c>
      <c r="F57" s="110">
        <v>98000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100000</v>
      </c>
      <c r="E58" s="110">
        <v>2000</v>
      </c>
      <c r="F58" s="110">
        <v>98000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v>50000</v>
      </c>
      <c r="E59" s="110">
        <v>50000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50000</v>
      </c>
      <c r="E60" s="110">
        <v>50000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f>SUM(E62)</f>
        <v>54649.740000000005</v>
      </c>
      <c r="F61" s="110">
        <f>SUM(D61-E61)</f>
        <v>120150.26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f>SUM(E63)</f>
        <v>54649.740000000005</v>
      </c>
      <c r="F62" s="110">
        <f>SUM(D62-E62)</f>
        <v>120150.26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f>SUM(E64)</f>
        <v>54649.740000000005</v>
      </c>
      <c r="F63" s="110">
        <f>SUM(D63-E63)</f>
        <v>120150.26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f>SUM(E65)</f>
        <v>54649.740000000005</v>
      </c>
      <c r="F64" s="110">
        <f>SUM(D64-E64)</f>
        <v>120150.26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f>SUM(E66+E67)</f>
        <v>54649.740000000005</v>
      </c>
      <c r="F65" s="110">
        <f>SUM(D65-E65)</f>
        <v>120150.26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43540.37</v>
      </c>
      <c r="F66" s="110">
        <f>SUM(D66-E66)</f>
        <v>77359.63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11109.37</v>
      </c>
      <c r="F67" s="110">
        <f>SUM(D67-E67)</f>
        <v>25390.629999999997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v>40500</v>
      </c>
      <c r="F69" s="110">
        <f>SUM(D69-E69)</f>
        <v>83900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f>SUM(E69)</f>
        <v>40500</v>
      </c>
      <c r="F70" s="110">
        <f>SUM(D70-E70)</f>
        <v>83900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v>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17100</v>
      </c>
      <c r="E72" s="110">
        <v>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17100</v>
      </c>
      <c r="E73" s="110">
        <v>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f>SUM(E76+E78)</f>
        <v>40500</v>
      </c>
      <c r="F74" s="110">
        <v>68100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3600</v>
      </c>
      <c r="E75" s="110">
        <v>0</v>
      </c>
      <c r="F75" s="110">
        <v>3600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3600</v>
      </c>
      <c r="E76" s="110">
        <v>500</v>
      </c>
      <c r="F76" s="110">
        <f>SUM(D76-E76)</f>
        <v>3100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40000</v>
      </c>
      <c r="F77" s="110">
        <f>SUM(D77-E77)</f>
        <v>56500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f>SUM(E77)</f>
        <v>40000</v>
      </c>
      <c r="F78" s="110">
        <f>SUM(F77)</f>
        <v>56500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0</v>
      </c>
      <c r="F79" s="110">
        <v>7200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0</v>
      </c>
      <c r="F80" s="110">
        <v>7200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0</v>
      </c>
      <c r="F81" s="110">
        <v>7200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1040700</v>
      </c>
      <c r="E82" s="110">
        <f>SUM(E83)</f>
        <v>101676.3</v>
      </c>
      <c r="F82" s="110">
        <f>SUM(F83)</f>
        <v>939023.7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1040700</v>
      </c>
      <c r="E83" s="110">
        <v>101676.3</v>
      </c>
      <c r="F83" s="110">
        <f>SUM(D83-E83)</f>
        <v>939023.7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917700</v>
      </c>
      <c r="E84" s="110">
        <f>SUM(E85)</f>
        <v>31676.3</v>
      </c>
      <c r="F84" s="110">
        <v>886023.7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704600</v>
      </c>
      <c r="E85" s="110">
        <f>SUM(E86)</f>
        <v>31676.3</v>
      </c>
      <c r="F85" s="110">
        <v>672923.7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704600</v>
      </c>
      <c r="E86" s="110">
        <v>31676.3</v>
      </c>
      <c r="F86" s="110">
        <v>672923.7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0</v>
      </c>
      <c r="F89" s="110">
        <v>16100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0</v>
      </c>
      <c r="F90" s="110">
        <v>16100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123000</v>
      </c>
      <c r="E91" s="110">
        <f>SUM(E92)</f>
        <v>70000</v>
      </c>
      <c r="F91" s="110">
        <f>SUM(F92)</f>
        <v>53000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123000</v>
      </c>
      <c r="E92" s="110">
        <f>SUM(E93)</f>
        <v>70000</v>
      </c>
      <c r="F92" s="110">
        <f>SUM(F93)</f>
        <v>53000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123000</v>
      </c>
      <c r="E93" s="110">
        <v>70000</v>
      </c>
      <c r="F93" s="110">
        <f>SUM(D93-E93)</f>
        <v>53000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SUM(D96+D99)</f>
        <v>1313400</v>
      </c>
      <c r="E94" s="110">
        <v>583368.79</v>
      </c>
      <c r="F94" s="110">
        <f>SUM(D94-E94)</f>
        <v>730031.21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100339.8</v>
      </c>
      <c r="F95" s="110">
        <v>57060.2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100339.8</v>
      </c>
      <c r="F96" s="110">
        <v>57060.2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100339.8</v>
      </c>
      <c r="F97" s="110">
        <v>57060.2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157400</v>
      </c>
      <c r="E98" s="110">
        <v>100339.8</v>
      </c>
      <c r="F98" s="110">
        <v>57060.2</v>
      </c>
    </row>
    <row r="99" spans="1:6" ht="21.75" customHeight="1">
      <c r="A99" s="114" t="s">
        <v>55</v>
      </c>
      <c r="B99" s="108" t="s">
        <v>79</v>
      </c>
      <c r="C99" s="108" t="s">
        <v>361</v>
      </c>
      <c r="D99" s="110">
        <f>SUM(D100)</f>
        <v>1156000</v>
      </c>
      <c r="E99" s="110">
        <v>483028.99</v>
      </c>
      <c r="F99" s="110">
        <f>SUM(D99-E99)</f>
        <v>672971.01</v>
      </c>
    </row>
    <row r="100" spans="1:6" ht="80.25" customHeight="1">
      <c r="A100" s="114" t="s">
        <v>70</v>
      </c>
      <c r="B100" s="108" t="s">
        <v>79</v>
      </c>
      <c r="C100" s="108" t="s">
        <v>362</v>
      </c>
      <c r="D100" s="110">
        <f>SUM(D101+D103+D105+D107+D110)</f>
        <v>1156000</v>
      </c>
      <c r="E100" s="110">
        <f>SUM(E99)</f>
        <v>483028.99</v>
      </c>
      <c r="F100" s="110">
        <f>SUM(F99)</f>
        <v>672971.01</v>
      </c>
    </row>
    <row r="101" spans="1:6" ht="242.25" customHeight="1">
      <c r="A101" s="114" t="s">
        <v>101</v>
      </c>
      <c r="B101" s="108" t="s">
        <v>79</v>
      </c>
      <c r="C101" s="108" t="s">
        <v>363</v>
      </c>
      <c r="D101" s="110">
        <f>SUM(D102)</f>
        <v>793300</v>
      </c>
      <c r="E101" s="110">
        <f>SUM(E102)</f>
        <v>321621.67</v>
      </c>
      <c r="F101" s="110">
        <f>SUM(F102)</f>
        <v>471678.33</v>
      </c>
    </row>
    <row r="102" spans="1:6" ht="84.75" customHeight="1">
      <c r="A102" s="114" t="s">
        <v>66</v>
      </c>
      <c r="B102" s="108" t="s">
        <v>79</v>
      </c>
      <c r="C102" s="108" t="s">
        <v>364</v>
      </c>
      <c r="D102" s="110">
        <v>793300</v>
      </c>
      <c r="E102" s="110">
        <v>321621.67</v>
      </c>
      <c r="F102" s="110">
        <f>SUM(D102-E102)</f>
        <v>471678.33</v>
      </c>
    </row>
    <row r="103" spans="1:6" ht="266.25" customHeight="1">
      <c r="A103" s="114" t="s">
        <v>102</v>
      </c>
      <c r="B103" s="108" t="s">
        <v>79</v>
      </c>
      <c r="C103" s="108" t="s">
        <v>365</v>
      </c>
      <c r="D103" s="110">
        <f>SUM(D104)</f>
        <v>125700</v>
      </c>
      <c r="E103" s="110">
        <v>33838.25</v>
      </c>
      <c r="F103" s="110">
        <v>91861.75</v>
      </c>
    </row>
    <row r="104" spans="1:6" ht="82.5" customHeight="1">
      <c r="A104" s="114" t="s">
        <v>66</v>
      </c>
      <c r="B104" s="108" t="s">
        <v>79</v>
      </c>
      <c r="C104" s="108" t="s">
        <v>366</v>
      </c>
      <c r="D104" s="110">
        <v>125700</v>
      </c>
      <c r="E104" s="110">
        <v>33838.25</v>
      </c>
      <c r="F104" s="110">
        <v>91861.75</v>
      </c>
    </row>
    <row r="105" spans="1:6" ht="267" customHeight="1">
      <c r="A105" s="114" t="s">
        <v>103</v>
      </c>
      <c r="B105" s="108" t="s">
        <v>79</v>
      </c>
      <c r="C105" s="108" t="s">
        <v>367</v>
      </c>
      <c r="D105" s="110">
        <f>SUM(D106)</f>
        <v>202000</v>
      </c>
      <c r="E105" s="110">
        <f>SUM(E106)</f>
        <v>115106.07</v>
      </c>
      <c r="F105" s="110">
        <f>SUM(F106)</f>
        <v>86893.93</v>
      </c>
    </row>
    <row r="106" spans="1:6" ht="83.25" customHeight="1">
      <c r="A106" s="114" t="s">
        <v>66</v>
      </c>
      <c r="B106" s="108" t="s">
        <v>79</v>
      </c>
      <c r="C106" s="108" t="s">
        <v>368</v>
      </c>
      <c r="D106" s="110">
        <v>202000</v>
      </c>
      <c r="E106" s="110">
        <v>115106.07</v>
      </c>
      <c r="F106" s="110">
        <f>SUM(D106-E106)</f>
        <v>86893.93</v>
      </c>
    </row>
    <row r="107" spans="1:6" ht="315">
      <c r="A107" s="114" t="s">
        <v>258</v>
      </c>
      <c r="B107" s="108" t="s">
        <v>79</v>
      </c>
      <c r="C107" s="108" t="s">
        <v>369</v>
      </c>
      <c r="D107" s="110">
        <v>30000</v>
      </c>
      <c r="E107" s="110">
        <f>SUM(E108)</f>
        <v>10000</v>
      </c>
      <c r="F107" s="110">
        <f>SUM(F108)</f>
        <v>20000</v>
      </c>
    </row>
    <row r="108" spans="1:6" ht="75">
      <c r="A108" s="114" t="s">
        <v>66</v>
      </c>
      <c r="B108" s="108" t="s">
        <v>79</v>
      </c>
      <c r="C108" s="108" t="s">
        <v>370</v>
      </c>
      <c r="D108" s="110">
        <v>30000</v>
      </c>
      <c r="E108" s="110">
        <v>10000</v>
      </c>
      <c r="F108" s="110">
        <f>SUM(D108-E108)</f>
        <v>20000</v>
      </c>
    </row>
    <row r="109" spans="1:6" ht="231.75" customHeight="1">
      <c r="A109" s="114" t="s">
        <v>147</v>
      </c>
      <c r="B109" s="108" t="s">
        <v>79</v>
      </c>
      <c r="C109" s="108" t="s">
        <v>371</v>
      </c>
      <c r="D109" s="110">
        <v>5000</v>
      </c>
      <c r="E109" s="110">
        <v>2463</v>
      </c>
      <c r="F109" s="110">
        <v>2537</v>
      </c>
    </row>
    <row r="110" spans="1:6" ht="35.25" customHeight="1">
      <c r="A110" s="114" t="s">
        <v>47</v>
      </c>
      <c r="B110" s="108" t="s">
        <v>79</v>
      </c>
      <c r="C110" s="108" t="s">
        <v>372</v>
      </c>
      <c r="D110" s="110">
        <v>5000</v>
      </c>
      <c r="E110" s="110">
        <v>2463</v>
      </c>
      <c r="F110" s="110">
        <v>2537</v>
      </c>
    </row>
    <row r="111" spans="1:6" ht="23.25" customHeight="1">
      <c r="A111" s="114" t="s">
        <v>56</v>
      </c>
      <c r="B111" s="108" t="s">
        <v>79</v>
      </c>
      <c r="C111" s="108" t="s">
        <v>373</v>
      </c>
      <c r="D111" s="110">
        <v>2147700</v>
      </c>
      <c r="E111" s="110">
        <f>SUM(E112)</f>
        <v>636954.53</v>
      </c>
      <c r="F111" s="110">
        <f>SUM(F112)</f>
        <v>1510745.47</v>
      </c>
    </row>
    <row r="112" spans="1:6" ht="24" customHeight="1">
      <c r="A112" s="114" t="s">
        <v>57</v>
      </c>
      <c r="B112" s="108" t="s">
        <v>79</v>
      </c>
      <c r="C112" s="108" t="s">
        <v>374</v>
      </c>
      <c r="D112" s="110">
        <v>2147700</v>
      </c>
      <c r="E112" s="110">
        <f>SUM(E114+E116)</f>
        <v>636954.53</v>
      </c>
      <c r="F112" s="110">
        <f>SUM(D112-E112)</f>
        <v>1510745.47</v>
      </c>
    </row>
    <row r="113" spans="1:6" ht="30">
      <c r="A113" s="114" t="s">
        <v>104</v>
      </c>
      <c r="B113" s="108" t="s">
        <v>79</v>
      </c>
      <c r="C113" s="108" t="s">
        <v>375</v>
      </c>
      <c r="D113" s="110">
        <v>583200</v>
      </c>
      <c r="E113" s="110">
        <f>SUM(E114)</f>
        <v>149541.86</v>
      </c>
      <c r="F113" s="110">
        <f>SUM(F114)</f>
        <v>433658.14</v>
      </c>
    </row>
    <row r="114" spans="1:6" ht="45.75" customHeight="1">
      <c r="A114" s="114" t="s">
        <v>247</v>
      </c>
      <c r="B114" s="108" t="s">
        <v>79</v>
      </c>
      <c r="C114" s="108" t="s">
        <v>376</v>
      </c>
      <c r="D114" s="110">
        <v>583200</v>
      </c>
      <c r="E114" s="110">
        <f>SUM(E115)</f>
        <v>149541.86</v>
      </c>
      <c r="F114" s="110">
        <f>SUM(F115)</f>
        <v>433658.14</v>
      </c>
    </row>
    <row r="115" spans="1:6" ht="141" customHeight="1">
      <c r="A115" s="114" t="s">
        <v>62</v>
      </c>
      <c r="B115" s="108" t="s">
        <v>79</v>
      </c>
      <c r="C115" s="108" t="s">
        <v>377</v>
      </c>
      <c r="D115" s="110">
        <v>583200</v>
      </c>
      <c r="E115" s="110">
        <v>149541.86</v>
      </c>
      <c r="F115" s="110">
        <f>SUM(D115-E115)</f>
        <v>433658.14</v>
      </c>
    </row>
    <row r="116" spans="1:6" ht="45">
      <c r="A116" s="114" t="s">
        <v>105</v>
      </c>
      <c r="B116" s="108" t="s">
        <v>79</v>
      </c>
      <c r="C116" s="108" t="s">
        <v>378</v>
      </c>
      <c r="D116" s="110">
        <v>1564500</v>
      </c>
      <c r="E116" s="110">
        <f>SUM(E117)</f>
        <v>487412.67</v>
      </c>
      <c r="F116" s="110">
        <f>SUM(F117)</f>
        <v>1077087.33</v>
      </c>
    </row>
    <row r="117" spans="1:6" ht="195">
      <c r="A117" s="114" t="s">
        <v>248</v>
      </c>
      <c r="B117" s="108" t="s">
        <v>79</v>
      </c>
      <c r="C117" s="108" t="s">
        <v>379</v>
      </c>
      <c r="D117" s="110">
        <v>1564500</v>
      </c>
      <c r="E117" s="110">
        <f>SUM(E118)</f>
        <v>487412.67</v>
      </c>
      <c r="F117" s="110">
        <f>SUM(F118)</f>
        <v>1077087.33</v>
      </c>
    </row>
    <row r="118" spans="1:6" ht="135">
      <c r="A118" s="114" t="s">
        <v>62</v>
      </c>
      <c r="B118" s="108" t="s">
        <v>79</v>
      </c>
      <c r="C118" s="108" t="s">
        <v>380</v>
      </c>
      <c r="D118" s="110">
        <v>1564500</v>
      </c>
      <c r="E118" s="110">
        <v>487412.67</v>
      </c>
      <c r="F118" s="110">
        <f>SUM(D118-E118)</f>
        <v>1077087.33</v>
      </c>
    </row>
    <row r="119" spans="1:6" ht="15">
      <c r="A119" s="114" t="s">
        <v>60</v>
      </c>
      <c r="B119" s="108" t="s">
        <v>79</v>
      </c>
      <c r="C119" s="108" t="s">
        <v>381</v>
      </c>
      <c r="D119" s="110">
        <v>24000</v>
      </c>
      <c r="E119" s="110">
        <f>SUM(E120)</f>
        <v>8000</v>
      </c>
      <c r="F119" s="110">
        <f>SUM(F120)</f>
        <v>16000</v>
      </c>
    </row>
    <row r="120" spans="1:6" ht="15">
      <c r="A120" s="114" t="s">
        <v>73</v>
      </c>
      <c r="B120" s="108" t="s">
        <v>79</v>
      </c>
      <c r="C120" s="108" t="s">
        <v>382</v>
      </c>
      <c r="D120" s="110">
        <v>24000</v>
      </c>
      <c r="E120" s="110">
        <f>SUM(E121)</f>
        <v>8000</v>
      </c>
      <c r="F120" s="110">
        <f>SUM(F121)</f>
        <v>16000</v>
      </c>
    </row>
    <row r="121" spans="1:6" ht="180">
      <c r="A121" s="114" t="s">
        <v>148</v>
      </c>
      <c r="B121" s="108" t="s">
        <v>79</v>
      </c>
      <c r="C121" s="108" t="s">
        <v>383</v>
      </c>
      <c r="D121" s="110">
        <v>24000</v>
      </c>
      <c r="E121" s="110">
        <f>SUM(E122)</f>
        <v>8000</v>
      </c>
      <c r="F121" s="110">
        <f>SUM(F122)</f>
        <v>16000</v>
      </c>
    </row>
    <row r="122" spans="1:6" ht="315">
      <c r="A122" s="114" t="s">
        <v>149</v>
      </c>
      <c r="B122" s="108" t="s">
        <v>79</v>
      </c>
      <c r="C122" s="108" t="s">
        <v>384</v>
      </c>
      <c r="D122" s="110">
        <v>24000</v>
      </c>
      <c r="E122" s="110">
        <f>SUM(E123)</f>
        <v>8000</v>
      </c>
      <c r="F122" s="110">
        <f>SUM(F123)</f>
        <v>16000</v>
      </c>
    </row>
    <row r="123" spans="1:6" ht="30">
      <c r="A123" s="114" t="s">
        <v>71</v>
      </c>
      <c r="B123" s="108" t="s">
        <v>79</v>
      </c>
      <c r="C123" s="108" t="s">
        <v>385</v>
      </c>
      <c r="D123" s="110">
        <v>24000</v>
      </c>
      <c r="E123" s="110">
        <v>8000</v>
      </c>
      <c r="F123" s="110">
        <f>SUM(D123-E123)</f>
        <v>16000</v>
      </c>
    </row>
    <row r="124" spans="1:6" ht="30">
      <c r="A124" s="114" t="s">
        <v>58</v>
      </c>
      <c r="B124" s="108" t="s">
        <v>79</v>
      </c>
      <c r="C124" s="108" t="s">
        <v>386</v>
      </c>
      <c r="D124" s="110">
        <v>41000</v>
      </c>
      <c r="E124" s="110">
        <v>26740</v>
      </c>
      <c r="F124" s="110">
        <f>SUM(D124-E124)</f>
        <v>14260</v>
      </c>
    </row>
    <row r="125" spans="1:6" ht="15">
      <c r="A125" s="114" t="s">
        <v>59</v>
      </c>
      <c r="B125" s="108" t="s">
        <v>79</v>
      </c>
      <c r="C125" s="108" t="s">
        <v>387</v>
      </c>
      <c r="D125" s="110">
        <v>41000</v>
      </c>
      <c r="E125" s="110">
        <f>SUM(E124)</f>
        <v>26740</v>
      </c>
      <c r="F125" s="110">
        <f>SUM(F124)</f>
        <v>14260</v>
      </c>
    </row>
    <row r="126" spans="1:6" ht="60">
      <c r="A126" s="114" t="s">
        <v>106</v>
      </c>
      <c r="B126" s="108" t="s">
        <v>79</v>
      </c>
      <c r="C126" s="108" t="s">
        <v>388</v>
      </c>
      <c r="D126" s="110">
        <v>31000</v>
      </c>
      <c r="E126" s="110">
        <v>24120</v>
      </c>
      <c r="F126" s="110">
        <f>SUM(D126-E126)</f>
        <v>6880</v>
      </c>
    </row>
    <row r="127" spans="1:6" ht="225">
      <c r="A127" s="114" t="s">
        <v>107</v>
      </c>
      <c r="B127" s="108" t="s">
        <v>79</v>
      </c>
      <c r="C127" s="108" t="s">
        <v>389</v>
      </c>
      <c r="D127" s="110">
        <v>31000</v>
      </c>
      <c r="E127" s="110">
        <f>SUM(E126)</f>
        <v>24120</v>
      </c>
      <c r="F127" s="110">
        <f>SUM(F126)</f>
        <v>6880</v>
      </c>
    </row>
    <row r="128" spans="1:6" ht="135">
      <c r="A128" s="114" t="s">
        <v>390</v>
      </c>
      <c r="B128" s="108" t="s">
        <v>79</v>
      </c>
      <c r="C128" s="108" t="s">
        <v>391</v>
      </c>
      <c r="D128" s="110">
        <v>25000</v>
      </c>
      <c r="E128" s="110">
        <v>21120</v>
      </c>
      <c r="F128" s="110">
        <f>SUM(D128-E128)</f>
        <v>3880</v>
      </c>
    </row>
    <row r="129" spans="1:6" ht="75">
      <c r="A129" s="114" t="s">
        <v>66</v>
      </c>
      <c r="B129" s="108" t="s">
        <v>79</v>
      </c>
      <c r="C129" s="108" t="s">
        <v>392</v>
      </c>
      <c r="D129" s="110">
        <v>6000</v>
      </c>
      <c r="E129" s="110">
        <v>3000</v>
      </c>
      <c r="F129" s="110">
        <v>3000</v>
      </c>
    </row>
    <row r="130" spans="1:6" ht="45">
      <c r="A130" s="114" t="s">
        <v>108</v>
      </c>
      <c r="B130" s="108" t="s">
        <v>79</v>
      </c>
      <c r="C130" s="108" t="s">
        <v>393</v>
      </c>
      <c r="D130" s="110">
        <v>10000</v>
      </c>
      <c r="E130" s="110">
        <v>2620</v>
      </c>
      <c r="F130" s="110">
        <v>7380</v>
      </c>
    </row>
    <row r="131" spans="1:6" ht="195">
      <c r="A131" s="114" t="s">
        <v>109</v>
      </c>
      <c r="B131" s="108" t="s">
        <v>79</v>
      </c>
      <c r="C131" s="108" t="s">
        <v>394</v>
      </c>
      <c r="D131" s="110">
        <v>10000</v>
      </c>
      <c r="E131" s="110">
        <v>2620</v>
      </c>
      <c r="F131" s="110">
        <v>7380</v>
      </c>
    </row>
    <row r="132" spans="1:6" ht="75">
      <c r="A132" s="114" t="s">
        <v>66</v>
      </c>
      <c r="B132" s="108" t="s">
        <v>79</v>
      </c>
      <c r="C132" s="108" t="s">
        <v>395</v>
      </c>
      <c r="D132" s="110">
        <v>10000</v>
      </c>
      <c r="E132" s="110">
        <v>2620</v>
      </c>
      <c r="F132" s="110">
        <v>7380</v>
      </c>
    </row>
    <row r="133" spans="1:6" ht="45">
      <c r="A133" s="134" t="s">
        <v>110</v>
      </c>
      <c r="B133" s="109" t="s">
        <v>111</v>
      </c>
      <c r="C133" s="109"/>
      <c r="D133" s="117">
        <v>-404000</v>
      </c>
      <c r="E133" s="117">
        <v>-702639.29</v>
      </c>
      <c r="F133" s="131">
        <v>-702639.29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8">
      <selection activeCell="F39" sqref="F39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404000</v>
      </c>
      <c r="E11" s="73">
        <v>702639.29</v>
      </c>
      <c r="F11" s="74">
        <f>F20</f>
        <v>-298639.29000000004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404000</v>
      </c>
      <c r="E20" s="83">
        <v>702639.29</v>
      </c>
      <c r="F20" s="92">
        <f>D20-E20</f>
        <v>-298639.29000000004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-8818600</v>
      </c>
      <c r="E21" s="83">
        <f t="shared" si="0"/>
        <v>-2091526.84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-8818600</v>
      </c>
      <c r="E22" s="83">
        <f t="shared" si="0"/>
        <v>-2091526.84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-8818600</v>
      </c>
      <c r="E23" s="83">
        <f>E24</f>
        <v>-2091526.84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-8818600</v>
      </c>
      <c r="E24" s="83">
        <v>-2091526.84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9222600</v>
      </c>
      <c r="E25" s="98">
        <f t="shared" si="1"/>
        <v>2794166.13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9222600</v>
      </c>
      <c r="E26" s="98">
        <f t="shared" si="1"/>
        <v>2794166.13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9222600</v>
      </c>
      <c r="E27" s="98">
        <f t="shared" si="1"/>
        <v>2794166.13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9222600</v>
      </c>
      <c r="E28" s="98">
        <v>2794166.13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404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2016-06-06T11:47:44Z</dcterms:modified>
  <cp:category/>
  <cp:version/>
  <cp:contentType/>
  <cp:contentStatus/>
</cp:coreProperties>
</file>